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1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drawings/drawing12.xml" ContentType="application/vnd.openxmlformats-officedocument.drawing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3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4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5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7.xml" ContentType="application/vnd.openxmlformats-officedocument.drawing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8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9.xml" ContentType="application/vnd.openxmlformats-officedocument.drawing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20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drawings/drawing21.xml" ContentType="application/vnd.openxmlformats-officedocument.drawing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22.xml" ContentType="application/vnd.openxmlformats-officedocument.drawing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23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drawings/drawing24.xml" ContentType="application/vnd.openxmlformats-officedocument.drawing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25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drawings/drawing26.xml" ContentType="application/vnd.openxmlformats-officedocument.drawing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27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8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9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30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31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drawings/drawing32.xml" ContentType="application/vnd.openxmlformats-officedocument.drawing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drawings/drawing33.xml" ContentType="application/vnd.openxmlformats-officedocument.drawing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34.xml" ContentType="application/vnd.openxmlformats-officedocument.drawing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35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drawings/drawing36.xml" ContentType="application/vnd.openxmlformats-officedocument.drawing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37.xml" ContentType="application/vnd.openxmlformats-officedocument.drawing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drawings/drawing38.xml" ContentType="application/vnd.openxmlformats-officedocument.drawing+xml"/>
  <Override PartName="/xl/charts/chart38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drawings/drawing39.xml" ContentType="application/vnd.openxmlformats-officedocument.drawing+xml"/>
  <Override PartName="/xl/charts/chart39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xl/drawings/drawing40.xml" ContentType="application/vnd.openxmlformats-officedocument.drawing+xml"/>
  <Override PartName="/xl/charts/chart40.xml" ContentType="application/vnd.openxmlformats-officedocument.drawingml.chart+xml"/>
  <Override PartName="/xl/charts/style40.xml" ContentType="application/vnd.ms-office.chartstyle+xml"/>
  <Override PartName="/xl/charts/colors40.xml" ContentType="application/vnd.ms-office.chartcolorstyle+xml"/>
  <Override PartName="/xl/drawings/drawing41.xml" ContentType="application/vnd.openxmlformats-officedocument.drawing+xml"/>
  <Override PartName="/xl/charts/chart41.xml" ContentType="application/vnd.openxmlformats-officedocument.drawingml.chart+xml"/>
  <Override PartName="/xl/charts/style41.xml" ContentType="application/vnd.ms-office.chartstyle+xml"/>
  <Override PartName="/xl/charts/colors41.xml" ContentType="application/vnd.ms-office.chartcolorstyle+xml"/>
  <Override PartName="/xl/drawings/drawing42.xml" ContentType="application/vnd.openxmlformats-officedocument.drawing+xml"/>
  <Override PartName="/xl/charts/chart42.xml" ContentType="application/vnd.openxmlformats-officedocument.drawingml.chart+xml"/>
  <Override PartName="/xl/charts/style42.xml" ContentType="application/vnd.ms-office.chartstyle+xml"/>
  <Override PartName="/xl/charts/colors42.xml" ContentType="application/vnd.ms-office.chartcolorstyle+xml"/>
  <Override PartName="/xl/drawings/drawing43.xml" ContentType="application/vnd.openxmlformats-officedocument.drawing+xml"/>
  <Override PartName="/xl/charts/chart43.xml" ContentType="application/vnd.openxmlformats-officedocument.drawingml.chart+xml"/>
  <Override PartName="/xl/charts/style43.xml" ContentType="application/vnd.ms-office.chartstyle+xml"/>
  <Override PartName="/xl/charts/colors43.xml" ContentType="application/vnd.ms-office.chartcolorstyle+xml"/>
  <Override PartName="/xl/drawings/drawing44.xml" ContentType="application/vnd.openxmlformats-officedocument.drawing+xml"/>
  <Override PartName="/xl/charts/chart44.xml" ContentType="application/vnd.openxmlformats-officedocument.drawingml.chart+xml"/>
  <Override PartName="/xl/charts/style44.xml" ContentType="application/vnd.ms-office.chartstyle+xml"/>
  <Override PartName="/xl/charts/colors44.xml" ContentType="application/vnd.ms-office.chartcolorstyle+xml"/>
  <Override PartName="/xl/drawings/drawing45.xml" ContentType="application/vnd.openxmlformats-officedocument.drawing+xml"/>
  <Override PartName="/xl/charts/chart45.xml" ContentType="application/vnd.openxmlformats-officedocument.drawingml.chart+xml"/>
  <Override PartName="/xl/charts/style45.xml" ContentType="application/vnd.ms-office.chartstyle+xml"/>
  <Override PartName="/xl/charts/colors45.xml" ContentType="application/vnd.ms-office.chartcolorstyle+xml"/>
  <Override PartName="/xl/drawings/drawing46.xml" ContentType="application/vnd.openxmlformats-officedocument.drawing+xml"/>
  <Override PartName="/xl/charts/chart46.xml" ContentType="application/vnd.openxmlformats-officedocument.drawingml.chart+xml"/>
  <Override PartName="/xl/charts/style46.xml" ContentType="application/vnd.ms-office.chartstyle+xml"/>
  <Override PartName="/xl/charts/colors46.xml" ContentType="application/vnd.ms-office.chartcolorstyle+xml"/>
  <Override PartName="/xl/drawings/drawing47.xml" ContentType="application/vnd.openxmlformats-officedocument.drawing+xml"/>
  <Override PartName="/xl/charts/chart47.xml" ContentType="application/vnd.openxmlformats-officedocument.drawingml.chart+xml"/>
  <Override PartName="/xl/charts/style47.xml" ContentType="application/vnd.ms-office.chartstyle+xml"/>
  <Override PartName="/xl/charts/colors47.xml" ContentType="application/vnd.ms-office.chartcolorstyle+xml"/>
  <Override PartName="/xl/drawings/drawing48.xml" ContentType="application/vnd.openxmlformats-officedocument.drawing+xml"/>
  <Override PartName="/xl/charts/chart48.xml" ContentType="application/vnd.openxmlformats-officedocument.drawingml.chart+xml"/>
  <Override PartName="/xl/charts/style48.xml" ContentType="application/vnd.ms-office.chartstyle+xml"/>
  <Override PartName="/xl/charts/colors48.xml" ContentType="application/vnd.ms-office.chartcolorstyle+xml"/>
  <Override PartName="/xl/drawings/drawing49.xml" ContentType="application/vnd.openxmlformats-officedocument.drawing+xml"/>
  <Override PartName="/xl/charts/chart49.xml" ContentType="application/vnd.openxmlformats-officedocument.drawingml.chart+xml"/>
  <Override PartName="/xl/charts/style49.xml" ContentType="application/vnd.ms-office.chartstyle+xml"/>
  <Override PartName="/xl/charts/colors49.xml" ContentType="application/vnd.ms-office.chartcolorstyle+xml"/>
  <Override PartName="/xl/drawings/drawing50.xml" ContentType="application/vnd.openxmlformats-officedocument.drawing+xml"/>
  <Override PartName="/xl/charts/chart50.xml" ContentType="application/vnd.openxmlformats-officedocument.drawingml.chart+xml"/>
  <Override PartName="/xl/charts/style50.xml" ContentType="application/vnd.ms-office.chartstyle+xml"/>
  <Override PartName="/xl/charts/colors50.xml" ContentType="application/vnd.ms-office.chartcolorstyle+xml"/>
  <Override PartName="/xl/drawings/drawing51.xml" ContentType="application/vnd.openxmlformats-officedocument.drawing+xml"/>
  <Override PartName="/xl/charts/chart51.xml" ContentType="application/vnd.openxmlformats-officedocument.drawingml.chart+xml"/>
  <Override PartName="/xl/charts/style51.xml" ContentType="application/vnd.ms-office.chartstyle+xml"/>
  <Override PartName="/xl/charts/colors51.xml" ContentType="application/vnd.ms-office.chartcolorstyle+xml"/>
  <Override PartName="/xl/drawings/drawing52.xml" ContentType="application/vnd.openxmlformats-officedocument.drawing+xml"/>
  <Override PartName="/xl/charts/chart52.xml" ContentType="application/vnd.openxmlformats-officedocument.drawingml.chart+xml"/>
  <Override PartName="/xl/charts/style52.xml" ContentType="application/vnd.ms-office.chartstyle+xml"/>
  <Override PartName="/xl/charts/colors52.xml" ContentType="application/vnd.ms-office.chartcolorstyle+xml"/>
  <Override PartName="/xl/drawings/drawing53.xml" ContentType="application/vnd.openxmlformats-officedocument.drawing+xml"/>
  <Override PartName="/xl/charts/chart53.xml" ContentType="application/vnd.openxmlformats-officedocument.drawingml.chart+xml"/>
  <Override PartName="/xl/charts/style53.xml" ContentType="application/vnd.ms-office.chartstyle+xml"/>
  <Override PartName="/xl/charts/colors53.xml" ContentType="application/vnd.ms-office.chartcolorstyle+xml"/>
  <Override PartName="/xl/drawings/drawing54.xml" ContentType="application/vnd.openxmlformats-officedocument.drawing+xml"/>
  <Override PartName="/xl/charts/chart54.xml" ContentType="application/vnd.openxmlformats-officedocument.drawingml.chart+xml"/>
  <Override PartName="/xl/charts/style54.xml" ContentType="application/vnd.ms-office.chartstyle+xml"/>
  <Override PartName="/xl/charts/colors54.xml" ContentType="application/vnd.ms-office.chartcolorstyle+xml"/>
  <Override PartName="/xl/drawings/drawing55.xml" ContentType="application/vnd.openxmlformats-officedocument.drawing+xml"/>
  <Override PartName="/xl/charts/chart55.xml" ContentType="application/vnd.openxmlformats-officedocument.drawingml.chart+xml"/>
  <Override PartName="/xl/charts/style55.xml" ContentType="application/vnd.ms-office.chartstyle+xml"/>
  <Override PartName="/xl/charts/colors55.xml" ContentType="application/vnd.ms-office.chartcolorstyle+xml"/>
  <Override PartName="/xl/drawings/drawing56.xml" ContentType="application/vnd.openxmlformats-officedocument.drawing+xml"/>
  <Override PartName="/xl/charts/chart56.xml" ContentType="application/vnd.openxmlformats-officedocument.drawingml.chart+xml"/>
  <Override PartName="/xl/charts/style56.xml" ContentType="application/vnd.ms-office.chartstyle+xml"/>
  <Override PartName="/xl/charts/colors56.xml" ContentType="application/vnd.ms-office.chartcolorstyle+xml"/>
  <Override PartName="/xl/drawings/drawing57.xml" ContentType="application/vnd.openxmlformats-officedocument.drawing+xml"/>
  <Override PartName="/xl/charts/chart57.xml" ContentType="application/vnd.openxmlformats-officedocument.drawingml.chart+xml"/>
  <Override PartName="/xl/charts/style57.xml" ContentType="application/vnd.ms-office.chartstyle+xml"/>
  <Override PartName="/xl/charts/colors57.xml" ContentType="application/vnd.ms-office.chartcolorstyle+xml"/>
  <Override PartName="/xl/drawings/drawing58.xml" ContentType="application/vnd.openxmlformats-officedocument.drawing+xml"/>
  <Override PartName="/xl/charts/chart58.xml" ContentType="application/vnd.openxmlformats-officedocument.drawingml.chart+xml"/>
  <Override PartName="/xl/charts/style58.xml" ContentType="application/vnd.ms-office.chartstyle+xml"/>
  <Override PartName="/xl/charts/colors58.xml" ContentType="application/vnd.ms-office.chartcolorstyle+xml"/>
  <Override PartName="/xl/drawings/drawing59.xml" ContentType="application/vnd.openxmlformats-officedocument.drawing+xml"/>
  <Override PartName="/xl/charts/chart59.xml" ContentType="application/vnd.openxmlformats-officedocument.drawingml.chart+xml"/>
  <Override PartName="/xl/charts/style59.xml" ContentType="application/vnd.ms-office.chartstyle+xml"/>
  <Override PartName="/xl/charts/colors59.xml" ContentType="application/vnd.ms-office.chartcolorstyle+xml"/>
  <Override PartName="/xl/drawings/drawing60.xml" ContentType="application/vnd.openxmlformats-officedocument.drawing+xml"/>
  <Override PartName="/xl/charts/chart60.xml" ContentType="application/vnd.openxmlformats-officedocument.drawingml.chart+xml"/>
  <Override PartName="/xl/charts/style60.xml" ContentType="application/vnd.ms-office.chartstyle+xml"/>
  <Override PartName="/xl/charts/colors60.xml" ContentType="application/vnd.ms-office.chartcolorstyle+xml"/>
  <Override PartName="/xl/drawings/drawing61.xml" ContentType="application/vnd.openxmlformats-officedocument.drawing+xml"/>
  <Override PartName="/xl/charts/chart61.xml" ContentType="application/vnd.openxmlformats-officedocument.drawingml.chart+xml"/>
  <Override PartName="/xl/charts/style61.xml" ContentType="application/vnd.ms-office.chartstyle+xml"/>
  <Override PartName="/xl/charts/colors61.xml" ContentType="application/vnd.ms-office.chartcolorstyle+xml"/>
  <Override PartName="/xl/drawings/drawing62.xml" ContentType="application/vnd.openxmlformats-officedocument.drawing+xml"/>
  <Override PartName="/xl/charts/chart62.xml" ContentType="application/vnd.openxmlformats-officedocument.drawingml.chart+xml"/>
  <Override PartName="/xl/charts/style62.xml" ContentType="application/vnd.ms-office.chartstyle+xml"/>
  <Override PartName="/xl/charts/colors62.xml" ContentType="application/vnd.ms-office.chartcolorstyle+xml"/>
  <Override PartName="/xl/drawings/drawing63.xml" ContentType="application/vnd.openxmlformats-officedocument.drawing+xml"/>
  <Override PartName="/xl/charts/chart63.xml" ContentType="application/vnd.openxmlformats-officedocument.drawingml.chart+xml"/>
  <Override PartName="/xl/charts/style63.xml" ContentType="application/vnd.ms-office.chartstyle+xml"/>
  <Override PartName="/xl/charts/colors63.xml" ContentType="application/vnd.ms-office.chartcolorstyle+xml"/>
  <Override PartName="/xl/drawings/drawing64.xml" ContentType="application/vnd.openxmlformats-officedocument.drawing+xml"/>
  <Override PartName="/xl/charts/chart64.xml" ContentType="application/vnd.openxmlformats-officedocument.drawingml.chart+xml"/>
  <Override PartName="/xl/charts/style64.xml" ContentType="application/vnd.ms-office.chartstyle+xml"/>
  <Override PartName="/xl/charts/colors64.xml" ContentType="application/vnd.ms-office.chartcolorstyle+xml"/>
  <Override PartName="/xl/drawings/drawing65.xml" ContentType="application/vnd.openxmlformats-officedocument.drawing+xml"/>
  <Override PartName="/xl/charts/chart65.xml" ContentType="application/vnd.openxmlformats-officedocument.drawingml.chart+xml"/>
  <Override PartName="/xl/charts/style65.xml" ContentType="application/vnd.ms-office.chartstyle+xml"/>
  <Override PartName="/xl/charts/colors65.xml" ContentType="application/vnd.ms-office.chartcolorstyle+xml"/>
  <Override PartName="/xl/drawings/drawing66.xml" ContentType="application/vnd.openxmlformats-officedocument.drawing+xml"/>
  <Override PartName="/xl/charts/chart66.xml" ContentType="application/vnd.openxmlformats-officedocument.drawingml.chart+xml"/>
  <Override PartName="/xl/charts/style66.xml" ContentType="application/vnd.ms-office.chartstyle+xml"/>
  <Override PartName="/xl/charts/colors66.xml" ContentType="application/vnd.ms-office.chartcolorstyle+xml"/>
  <Override PartName="/xl/drawings/drawing67.xml" ContentType="application/vnd.openxmlformats-officedocument.drawing+xml"/>
  <Override PartName="/xl/charts/chart67.xml" ContentType="application/vnd.openxmlformats-officedocument.drawingml.chart+xml"/>
  <Override PartName="/xl/charts/style67.xml" ContentType="application/vnd.ms-office.chartstyle+xml"/>
  <Override PartName="/xl/charts/colors67.xml" ContentType="application/vnd.ms-office.chartcolorstyle+xml"/>
  <Override PartName="/xl/drawings/drawing68.xml" ContentType="application/vnd.openxmlformats-officedocument.drawing+xml"/>
  <Override PartName="/xl/charts/chart68.xml" ContentType="application/vnd.openxmlformats-officedocument.drawingml.chart+xml"/>
  <Override PartName="/xl/charts/style68.xml" ContentType="application/vnd.ms-office.chartstyle+xml"/>
  <Override PartName="/xl/charts/colors68.xml" ContentType="application/vnd.ms-office.chartcolorstyle+xml"/>
  <Override PartName="/xl/drawings/drawing69.xml" ContentType="application/vnd.openxmlformats-officedocument.drawing+xml"/>
  <Override PartName="/xl/charts/chart69.xml" ContentType="application/vnd.openxmlformats-officedocument.drawingml.chart+xml"/>
  <Override PartName="/xl/charts/style69.xml" ContentType="application/vnd.ms-office.chartstyle+xml"/>
  <Override PartName="/xl/charts/colors69.xml" ContentType="application/vnd.ms-office.chartcolorstyle+xml"/>
  <Override PartName="/xl/drawings/drawing70.xml" ContentType="application/vnd.openxmlformats-officedocument.drawing+xml"/>
  <Override PartName="/xl/charts/chart70.xml" ContentType="application/vnd.openxmlformats-officedocument.drawingml.chart+xml"/>
  <Override PartName="/xl/charts/style70.xml" ContentType="application/vnd.ms-office.chartstyle+xml"/>
  <Override PartName="/xl/charts/colors70.xml" ContentType="application/vnd.ms-office.chartcolorstyle+xml"/>
  <Override PartName="/xl/drawings/drawing71.xml" ContentType="application/vnd.openxmlformats-officedocument.drawing+xml"/>
  <Override PartName="/xl/charts/chart71.xml" ContentType="application/vnd.openxmlformats-officedocument.drawingml.chart+xml"/>
  <Override PartName="/xl/charts/style71.xml" ContentType="application/vnd.ms-office.chartstyle+xml"/>
  <Override PartName="/xl/charts/colors71.xml" ContentType="application/vnd.ms-office.chartcolorstyle+xml"/>
  <Override PartName="/xl/drawings/drawing72.xml" ContentType="application/vnd.openxmlformats-officedocument.drawing+xml"/>
  <Override PartName="/xl/charts/chart72.xml" ContentType="application/vnd.openxmlformats-officedocument.drawingml.chart+xml"/>
  <Override PartName="/xl/charts/style72.xml" ContentType="application/vnd.ms-office.chartstyle+xml"/>
  <Override PartName="/xl/charts/colors72.xml" ContentType="application/vnd.ms-office.chartcolorstyle+xml"/>
  <Override PartName="/xl/drawings/drawing73.xml" ContentType="application/vnd.openxmlformats-officedocument.drawing+xml"/>
  <Override PartName="/xl/charts/chart73.xml" ContentType="application/vnd.openxmlformats-officedocument.drawingml.chart+xml"/>
  <Override PartName="/xl/charts/style73.xml" ContentType="application/vnd.ms-office.chartstyle+xml"/>
  <Override PartName="/xl/charts/colors73.xml" ContentType="application/vnd.ms-office.chartcolorstyle+xml"/>
  <Override PartName="/xl/drawings/drawing74.xml" ContentType="application/vnd.openxmlformats-officedocument.drawing+xml"/>
  <Override PartName="/xl/charts/chart74.xml" ContentType="application/vnd.openxmlformats-officedocument.drawingml.chart+xml"/>
  <Override PartName="/xl/charts/style74.xml" ContentType="application/vnd.ms-office.chartstyle+xml"/>
  <Override PartName="/xl/charts/colors74.xml" ContentType="application/vnd.ms-office.chartcolorstyle+xml"/>
  <Override PartName="/xl/drawings/drawing75.xml" ContentType="application/vnd.openxmlformats-officedocument.drawing+xml"/>
  <Override PartName="/xl/charts/chart75.xml" ContentType="application/vnd.openxmlformats-officedocument.drawingml.chart+xml"/>
  <Override PartName="/xl/charts/style75.xml" ContentType="application/vnd.ms-office.chartstyle+xml"/>
  <Override PartName="/xl/charts/colors75.xml" ContentType="application/vnd.ms-office.chartcolorstyle+xml"/>
  <Override PartName="/xl/drawings/drawing76.xml" ContentType="application/vnd.openxmlformats-officedocument.drawing+xml"/>
  <Override PartName="/xl/charts/chart76.xml" ContentType="application/vnd.openxmlformats-officedocument.drawingml.chart+xml"/>
  <Override PartName="/xl/charts/style76.xml" ContentType="application/vnd.ms-office.chartstyle+xml"/>
  <Override PartName="/xl/charts/colors76.xml" ContentType="application/vnd.ms-office.chartcolorstyle+xml"/>
  <Override PartName="/xl/drawings/drawing77.xml" ContentType="application/vnd.openxmlformats-officedocument.drawing+xml"/>
  <Override PartName="/xl/charts/chart77.xml" ContentType="application/vnd.openxmlformats-officedocument.drawingml.chart+xml"/>
  <Override PartName="/xl/charts/style77.xml" ContentType="application/vnd.ms-office.chartstyle+xml"/>
  <Override PartName="/xl/charts/colors77.xml" ContentType="application/vnd.ms-office.chartcolorstyle+xml"/>
  <Override PartName="/xl/drawings/drawing78.xml" ContentType="application/vnd.openxmlformats-officedocument.drawing+xml"/>
  <Override PartName="/xl/charts/chart78.xml" ContentType="application/vnd.openxmlformats-officedocument.drawingml.chart+xml"/>
  <Override PartName="/xl/charts/style78.xml" ContentType="application/vnd.ms-office.chartstyle+xml"/>
  <Override PartName="/xl/charts/colors7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7"/>
  <workbookPr/>
  <mc:AlternateContent xmlns:mc="http://schemas.openxmlformats.org/markup-compatibility/2006">
    <mc:Choice Requires="x15">
      <x15ac:absPath xmlns:x15ac="http://schemas.microsoft.com/office/spreadsheetml/2010/11/ac" url="\\storagesrv\Archivos Temporales\DET\Publicar\Excel_Est_Inst_Ene_marzo_2024\"/>
    </mc:Choice>
  </mc:AlternateContent>
  <xr:revisionPtr revIDLastSave="0" documentId="13_ncr:1_{1087E541-0F34-4A8D-8AA4-4D5AF7538B0E}" xr6:coauthVersionLast="36" xr6:coauthVersionMax="36" xr10:uidLastSave="{00000000-0000-0000-0000-000000000000}"/>
  <bookViews>
    <workbookView xWindow="0" yWindow="0" windowWidth="5025" windowHeight="5025" tabRatio="844" firstSheet="75" activeTab="77" xr2:uid="{00000000-000D-0000-FFFF-FFFF00000000}"/>
  </bookViews>
  <sheets>
    <sheet name="Diciembre 2015" sheetId="2" r:id="rId1"/>
    <sheet name="Marzo 2016" sheetId="1" r:id="rId2"/>
    <sheet name="Abril 2016" sheetId="3" r:id="rId3"/>
    <sheet name="Mayo 2016" sheetId="4" r:id="rId4"/>
    <sheet name="Junio 2016" sheetId="5" r:id="rId5"/>
    <sheet name="Julio 2016" sheetId="6" r:id="rId6"/>
    <sheet name="Agosto 2016" sheetId="7" r:id="rId7"/>
    <sheet name="Septiembre 2016" sheetId="8" r:id="rId8"/>
    <sheet name="Octubre 2016" sheetId="9" r:id="rId9"/>
    <sheet name="Noviembre 2016" sheetId="10" r:id="rId10"/>
    <sheet name="Diciembre 2016" sheetId="11" r:id="rId11"/>
    <sheet name="Enero 2017" sheetId="12" r:id="rId12"/>
    <sheet name="Febrero 2017" sheetId="13" r:id="rId13"/>
    <sheet name="Marzo 2017" sheetId="14" r:id="rId14"/>
    <sheet name="Abril 2017" sheetId="15" r:id="rId15"/>
    <sheet name="Mayo 2017" sheetId="16" r:id="rId16"/>
    <sheet name="Junio 2017" sheetId="17" r:id="rId17"/>
    <sheet name="Julio 2017" sheetId="18" r:id="rId18"/>
    <sheet name="Agosto 2017" sheetId="19" r:id="rId19"/>
    <sheet name="Septiembre 2017" sheetId="20" r:id="rId20"/>
    <sheet name="Octubre 2017" sheetId="21" r:id="rId21"/>
    <sheet name="Noviembre 2017" sheetId="22" r:id="rId22"/>
    <sheet name="Diciembre 2017" sheetId="23" r:id="rId23"/>
    <sheet name="Enero 2018" sheetId="24" r:id="rId24"/>
    <sheet name="Febrero 2018" sheetId="25" r:id="rId25"/>
    <sheet name="Marzo 2018" sheetId="26" r:id="rId26"/>
    <sheet name="Abril 2018" sheetId="27" r:id="rId27"/>
    <sheet name="Mayo 2018" sheetId="28" r:id="rId28"/>
    <sheet name="Junio 2018" sheetId="29" r:id="rId29"/>
    <sheet name="Julio 2018" sheetId="30" r:id="rId30"/>
    <sheet name="Agosto 2018" sheetId="31" r:id="rId31"/>
    <sheet name="Septiembre 2018" sheetId="32" r:id="rId32"/>
    <sheet name="Octubre 2018" sheetId="33" r:id="rId33"/>
    <sheet name="Noviembre 2018" sheetId="34" r:id="rId34"/>
    <sheet name="Diciembre 2018" sheetId="35" r:id="rId35"/>
    <sheet name="Enero 2019" sheetId="36" r:id="rId36"/>
    <sheet name="Febrero 2019" sheetId="37" r:id="rId37"/>
    <sheet name="Marzo 2019" sheetId="38" r:id="rId38"/>
    <sheet name="Abril 2019" sheetId="39" r:id="rId39"/>
    <sheet name="Mayo 2019" sheetId="40" r:id="rId40"/>
    <sheet name="Junio 2019" sheetId="41" r:id="rId41"/>
    <sheet name="Julio 2019" sheetId="42" r:id="rId42"/>
    <sheet name="Agosto 2019" sheetId="43" r:id="rId43"/>
    <sheet name="Septiembre 2019" sheetId="44" r:id="rId44"/>
    <sheet name="Octubre 2019" sheetId="46" r:id="rId45"/>
    <sheet name="Noviembre 2019" sheetId="47" r:id="rId46"/>
    <sheet name="Diciembre 2019" sheetId="48" r:id="rId47"/>
    <sheet name="Enero 2020" sheetId="49" r:id="rId48"/>
    <sheet name="Febrero 2020" sheetId="51" r:id="rId49"/>
    <sheet name="Marzo 2020" sheetId="52" r:id="rId50"/>
    <sheet name="Abril 2020" sheetId="53" r:id="rId51"/>
    <sheet name="Mayo 2020 " sheetId="54" r:id="rId52"/>
    <sheet name="Junio 2020 " sheetId="55" r:id="rId53"/>
    <sheet name="Julio 2020" sheetId="56" r:id="rId54"/>
    <sheet name="Agosto 2020" sheetId="57" r:id="rId55"/>
    <sheet name="Septiembre 2020" sheetId="58" r:id="rId56"/>
    <sheet name="Octubre 2020" sheetId="59" r:id="rId57"/>
    <sheet name="Noviembre 2020" sheetId="60" r:id="rId58"/>
    <sheet name="Diciembre 2020" sheetId="61" r:id="rId59"/>
    <sheet name="Enero 2021" sheetId="62" r:id="rId60"/>
    <sheet name="Febrero 2021 " sheetId="63" r:id="rId61"/>
    <sheet name="Marzo 2021" sheetId="64" r:id="rId62"/>
    <sheet name="Abril 2021" sheetId="65" r:id="rId63"/>
    <sheet name="Mayo 2021" sheetId="66" r:id="rId64"/>
    <sheet name="Junio 2021" sheetId="67" r:id="rId65"/>
    <sheet name="Julio 2021" sheetId="68" r:id="rId66"/>
    <sheet name="Agosto 2021" sheetId="69" r:id="rId67"/>
    <sheet name="Septiembre 2021" sheetId="70" r:id="rId68"/>
    <sheet name="Diciembre 2021" sheetId="71" r:id="rId69"/>
    <sheet name="Marzo 2022" sheetId="72" r:id="rId70"/>
    <sheet name="Junio 2022" sheetId="73" r:id="rId71"/>
    <sheet name="Agosto 2022" sheetId="74" r:id="rId72"/>
    <sheet name="Diciembre 2022" sheetId="75" r:id="rId73"/>
    <sheet name="Marzo 2023" sheetId="76" r:id="rId74"/>
    <sheet name="Junio 2023" sheetId="77" r:id="rId75"/>
    <sheet name="Septiembre 2023" sheetId="78" r:id="rId76"/>
    <sheet name="Diciembre 2023" sheetId="79" r:id="rId77"/>
    <sheet name="Marzo 2024" sheetId="80" r:id="rId78"/>
  </sheets>
  <definedNames>
    <definedName name="_xlnm.Print_Area" localSheetId="2">'Abril 2016'!$A$1:$H$42</definedName>
    <definedName name="_xlnm.Print_Area" localSheetId="14">'Abril 2017'!$A$1:$G$41</definedName>
    <definedName name="_xlnm.Print_Area" localSheetId="26">'Abril 2018'!$A$1:$G$43</definedName>
    <definedName name="_xlnm.Print_Area" localSheetId="38">'Abril 2019'!$A$1:$G$43</definedName>
    <definedName name="_xlnm.Print_Area" localSheetId="50">'Abril 2020'!$A$1:$G$42</definedName>
    <definedName name="_xlnm.Print_Area" localSheetId="62">'Abril 2021'!$A$1:$G$42</definedName>
    <definedName name="_xlnm.Print_Area" localSheetId="6">'Agosto 2016'!$A$1:$H$42</definedName>
    <definedName name="_xlnm.Print_Area" localSheetId="18">'Agosto 2017'!$A$1:$G$41</definedName>
    <definedName name="_xlnm.Print_Area" localSheetId="30">'Agosto 2018'!$A$1:$G$43</definedName>
    <definedName name="_xlnm.Print_Area" localSheetId="42">'Agosto 2019'!$A$1:$G$42</definedName>
    <definedName name="_xlnm.Print_Area" localSheetId="54">'Agosto 2020'!$A$1:$G$42</definedName>
    <definedName name="_xlnm.Print_Area" localSheetId="66">'Agosto 2021'!$A$1:$G$42</definedName>
    <definedName name="_xlnm.Print_Area" localSheetId="71">'Agosto 2022'!$A$1:$G$42</definedName>
    <definedName name="_xlnm.Print_Area" localSheetId="0">'Diciembre 2015'!$A$1:$H$42</definedName>
    <definedName name="_xlnm.Print_Area" localSheetId="10">'Diciembre 2016'!$A$1:$H$41</definedName>
    <definedName name="_xlnm.Print_Area" localSheetId="22">'Diciembre 2017'!$A$1:$G$42</definedName>
    <definedName name="_xlnm.Print_Area" localSheetId="34">'Diciembre 2018'!$A$1:$G$43</definedName>
    <definedName name="_xlnm.Print_Area" localSheetId="46">'Diciembre 2019'!$A$1:$G$42</definedName>
    <definedName name="_xlnm.Print_Area" localSheetId="58">'Diciembre 2020'!$A$1:$G$42</definedName>
    <definedName name="_xlnm.Print_Area" localSheetId="68">'Diciembre 2021'!$A$1:$G$43</definedName>
    <definedName name="_xlnm.Print_Area" localSheetId="72">'Diciembre 2022'!$A$1:$G$42</definedName>
    <definedName name="_xlnm.Print_Area" localSheetId="76">'Diciembre 2023'!$A$1:$G$40</definedName>
    <definedName name="_xlnm.Print_Area" localSheetId="11">'Enero 2017'!$A$1:$H$41</definedName>
    <definedName name="_xlnm.Print_Area" localSheetId="23">'Enero 2018'!$A$1:$G$42</definedName>
    <definedName name="_xlnm.Print_Area" localSheetId="35">'Enero 2019'!$A$1:$G$43</definedName>
    <definedName name="_xlnm.Print_Area" localSheetId="47">'Enero 2020'!$A$1:$G$42</definedName>
    <definedName name="_xlnm.Print_Area" localSheetId="59">'Enero 2021'!$A$1:$G$42</definedName>
    <definedName name="_xlnm.Print_Area" localSheetId="12">'Febrero 2017'!$A$1:$H$41</definedName>
    <definedName name="_xlnm.Print_Area" localSheetId="24">'Febrero 2018'!$A$1:$G$42</definedName>
    <definedName name="_xlnm.Print_Area" localSheetId="36">'Febrero 2019'!$A$1:$G$43</definedName>
    <definedName name="_xlnm.Print_Area" localSheetId="48">'Febrero 2020'!$A$1:$G$42</definedName>
    <definedName name="_xlnm.Print_Area" localSheetId="60">'Febrero 2021 '!$A$1:$G$42</definedName>
    <definedName name="_xlnm.Print_Area" localSheetId="5">'Julio 2016'!$A$1:$H$42</definedName>
    <definedName name="_xlnm.Print_Area" localSheetId="17">'Julio 2017'!$A$1:$G$41</definedName>
    <definedName name="_xlnm.Print_Area" localSheetId="29">'Julio 2018'!$A$1:$G$43</definedName>
    <definedName name="_xlnm.Print_Area" localSheetId="41">'Julio 2019'!$A$1:$G$43</definedName>
    <definedName name="_xlnm.Print_Area" localSheetId="53">'Julio 2020'!$A$1:$G$42</definedName>
    <definedName name="_xlnm.Print_Area" localSheetId="65">'Julio 2021'!$A$1:$G$42</definedName>
    <definedName name="_xlnm.Print_Area" localSheetId="4">'Junio 2016'!$A$1:$H$42</definedName>
    <definedName name="_xlnm.Print_Area" localSheetId="16">'Junio 2017'!$A$1:$G$41</definedName>
    <definedName name="_xlnm.Print_Area" localSheetId="28">'Junio 2018'!$A$1:$G$43</definedName>
    <definedName name="_xlnm.Print_Area" localSheetId="40">'Junio 2019'!$A$1:$G$43</definedName>
    <definedName name="_xlnm.Print_Area" localSheetId="52">'Junio 2020 '!$A$1:$G$42</definedName>
    <definedName name="_xlnm.Print_Area" localSheetId="64">'Junio 2021'!$A$1:$G$42</definedName>
    <definedName name="_xlnm.Print_Area" localSheetId="70">'Junio 2022'!$A$1:$G$42</definedName>
    <definedName name="_xlnm.Print_Area" localSheetId="74">'Junio 2023'!$A$1:$G$42</definedName>
    <definedName name="_xlnm.Print_Area" localSheetId="1">'Marzo 2016'!$A$1:$H$42</definedName>
    <definedName name="_xlnm.Print_Area" localSheetId="13">'Marzo 2017'!$A$1:$G$41</definedName>
    <definedName name="_xlnm.Print_Area" localSheetId="25">'Marzo 2018'!$A$1:$G$43</definedName>
    <definedName name="_xlnm.Print_Area" localSheetId="37">'Marzo 2019'!$A$1:$G$43</definedName>
    <definedName name="_xlnm.Print_Area" localSheetId="49">'Marzo 2020'!$A$1:$G$42</definedName>
    <definedName name="_xlnm.Print_Area" localSheetId="61">'Marzo 2021'!$A$1:$G$42</definedName>
    <definedName name="_xlnm.Print_Area" localSheetId="69">'Marzo 2022'!$A$1:$G$43</definedName>
    <definedName name="_xlnm.Print_Area" localSheetId="73">'Marzo 2023'!$A$1:$G$43</definedName>
    <definedName name="_xlnm.Print_Area" localSheetId="77">'Marzo 2024'!$A$1:$G$40</definedName>
    <definedName name="_xlnm.Print_Area" localSheetId="3">'Mayo 2016'!$A$1:$I$42</definedName>
    <definedName name="_xlnm.Print_Area" localSheetId="15">'Mayo 2017'!$A$1:$G$41</definedName>
    <definedName name="_xlnm.Print_Area" localSheetId="27">'Mayo 2018'!$A$1:$G$43</definedName>
    <definedName name="_xlnm.Print_Area" localSheetId="39">'Mayo 2019'!$A$1:$G$43</definedName>
    <definedName name="_xlnm.Print_Area" localSheetId="51">'Mayo 2020 '!$A$1:$G$42</definedName>
    <definedName name="_xlnm.Print_Area" localSheetId="63">'Mayo 2021'!$A$1:$G$42</definedName>
    <definedName name="_xlnm.Print_Area" localSheetId="9">'Noviembre 2016'!$A$1:$H$41</definedName>
    <definedName name="_xlnm.Print_Area" localSheetId="21">'Noviembre 2017'!$A$1:$G$42</definedName>
    <definedName name="_xlnm.Print_Area" localSheetId="33">'Noviembre 2018'!$A$1:$G$43</definedName>
    <definedName name="_xlnm.Print_Area" localSheetId="45">'Noviembre 2019'!$A$1:$G$43</definedName>
    <definedName name="_xlnm.Print_Area" localSheetId="57">'Noviembre 2020'!$A$1:$G$42</definedName>
    <definedName name="_xlnm.Print_Area" localSheetId="8">'Octubre 2016'!$A$1:$H$41</definedName>
    <definedName name="_xlnm.Print_Area" localSheetId="20">'Octubre 2017'!$A$1:$G$42</definedName>
    <definedName name="_xlnm.Print_Area" localSheetId="32">'Octubre 2018'!$A$1:$G$43</definedName>
    <definedName name="_xlnm.Print_Area" localSheetId="44">'Octubre 2019'!$A$1:$G$43</definedName>
    <definedName name="_xlnm.Print_Area" localSheetId="56">'Octubre 2020'!$A$1:$G$42</definedName>
    <definedName name="_xlnm.Print_Area" localSheetId="7">'Septiembre 2016'!$A$1:$H$41</definedName>
    <definedName name="_xlnm.Print_Area" localSheetId="19">'Septiembre 2017'!$A$1:$G$41</definedName>
    <definedName name="_xlnm.Print_Area" localSheetId="31">'Septiembre 2018'!$A$1:$G$43</definedName>
    <definedName name="_xlnm.Print_Area" localSheetId="43">'Septiembre 2019'!$A$1:$G$43</definedName>
    <definedName name="_xlnm.Print_Area" localSheetId="55">'Septiembre 2020'!$A$1:$G$42</definedName>
    <definedName name="_xlnm.Print_Area" localSheetId="67">'Septiembre 2021'!$A$1:$G$42</definedName>
    <definedName name="_xlnm.Print_Area" localSheetId="75">'Septiembre 2023'!$A$1:$G$40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0" i="80" l="1"/>
  <c r="D30" i="80"/>
  <c r="E29" i="80"/>
  <c r="D29" i="80"/>
  <c r="E28" i="80"/>
  <c r="D28" i="80"/>
  <c r="E27" i="80"/>
  <c r="D27" i="80"/>
  <c r="E26" i="80"/>
  <c r="D26" i="80"/>
  <c r="C18" i="80"/>
  <c r="C17" i="80"/>
  <c r="C16" i="80"/>
  <c r="C15" i="80"/>
  <c r="C14" i="80"/>
  <c r="F13" i="80"/>
  <c r="G17" i="80" s="1"/>
  <c r="D13" i="80"/>
  <c r="E17" i="80" s="1"/>
  <c r="G18" i="80" l="1"/>
  <c r="G14" i="80"/>
  <c r="G15" i="80"/>
  <c r="G16" i="80"/>
  <c r="C13" i="80"/>
  <c r="E16" i="80"/>
  <c r="E18" i="80"/>
  <c r="E14" i="80"/>
  <c r="E15" i="80"/>
  <c r="E13" i="80" s="1"/>
  <c r="E30" i="79"/>
  <c r="D30" i="79"/>
  <c r="E29" i="79"/>
  <c r="D29" i="79"/>
  <c r="E28" i="79"/>
  <c r="D28" i="79"/>
  <c r="E27" i="79"/>
  <c r="D27" i="79"/>
  <c r="E26" i="79"/>
  <c r="D26" i="79"/>
  <c r="C18" i="79"/>
  <c r="C17" i="79"/>
  <c r="C16" i="79"/>
  <c r="C15" i="79"/>
  <c r="C14" i="79"/>
  <c r="F13" i="79"/>
  <c r="G16" i="79" s="1"/>
  <c r="D13" i="79"/>
  <c r="E16" i="79" s="1"/>
  <c r="G13" i="80" l="1"/>
  <c r="E18" i="79"/>
  <c r="E15" i="79"/>
  <c r="E17" i="79"/>
  <c r="E14" i="79"/>
  <c r="G17" i="79"/>
  <c r="G14" i="79"/>
  <c r="G15" i="79"/>
  <c r="C13" i="79"/>
  <c r="G18" i="79"/>
  <c r="E30" i="78"/>
  <c r="D30" i="78"/>
  <c r="E29" i="78"/>
  <c r="D29" i="78"/>
  <c r="E28" i="78"/>
  <c r="D28" i="78"/>
  <c r="E27" i="78"/>
  <c r="D27" i="78"/>
  <c r="E26" i="78"/>
  <c r="D26" i="78"/>
  <c r="C18" i="78"/>
  <c r="C17" i="78"/>
  <c r="C16" i="78"/>
  <c r="C15" i="78"/>
  <c r="C14" i="78"/>
  <c r="F13" i="78"/>
  <c r="G18" i="78" s="1"/>
  <c r="D13" i="78"/>
  <c r="E15" i="78" s="1"/>
  <c r="E13" i="79" l="1"/>
  <c r="G13" i="79"/>
  <c r="E16" i="78"/>
  <c r="G16" i="78"/>
  <c r="C13" i="78"/>
  <c r="E17" i="78"/>
  <c r="G17" i="78"/>
  <c r="E14" i="78"/>
  <c r="E18" i="78"/>
  <c r="G14" i="78"/>
  <c r="G15" i="78"/>
  <c r="E32" i="77"/>
  <c r="D32" i="77"/>
  <c r="E31" i="77"/>
  <c r="D31" i="77"/>
  <c r="E30" i="77"/>
  <c r="D30" i="77"/>
  <c r="E29" i="77"/>
  <c r="D29" i="77"/>
  <c r="E28" i="77"/>
  <c r="D28" i="77"/>
  <c r="C20" i="77"/>
  <c r="C19" i="77"/>
  <c r="C18" i="77"/>
  <c r="C17" i="77"/>
  <c r="C16" i="77"/>
  <c r="F15" i="77"/>
  <c r="G20" i="77" s="1"/>
  <c r="D15" i="77"/>
  <c r="E18" i="77" s="1"/>
  <c r="E13" i="78" l="1"/>
  <c r="G13" i="78"/>
  <c r="G18" i="77"/>
  <c r="E16" i="77"/>
  <c r="G16" i="77"/>
  <c r="E19" i="77"/>
  <c r="E17" i="77"/>
  <c r="C15" i="77"/>
  <c r="G19" i="77"/>
  <c r="G17" i="77"/>
  <c r="E20" i="77"/>
  <c r="E30" i="76"/>
  <c r="E31" i="76"/>
  <c r="E32" i="76"/>
  <c r="E33" i="76"/>
  <c r="E29" i="76"/>
  <c r="G17" i="76"/>
  <c r="G18" i="76"/>
  <c r="G19" i="76"/>
  <c r="G20" i="76"/>
  <c r="G21" i="76"/>
  <c r="G16" i="76"/>
  <c r="E17" i="76"/>
  <c r="E18" i="76"/>
  <c r="E19" i="76"/>
  <c r="E20" i="76"/>
  <c r="E21" i="76"/>
  <c r="E16" i="76"/>
  <c r="F15" i="76"/>
  <c r="D15" i="76"/>
  <c r="C15" i="76"/>
  <c r="D33" i="76"/>
  <c r="D32" i="76"/>
  <c r="D31" i="76"/>
  <c r="D30" i="76"/>
  <c r="D29" i="76"/>
  <c r="G15" i="77" l="1"/>
  <c r="E15" i="77"/>
  <c r="E32" i="75"/>
  <c r="D32" i="75"/>
  <c r="E31" i="75"/>
  <c r="D31" i="75"/>
  <c r="E30" i="75"/>
  <c r="D30" i="75"/>
  <c r="E29" i="75"/>
  <c r="D29" i="75"/>
  <c r="E28" i="75"/>
  <c r="D28" i="75"/>
  <c r="C20" i="75"/>
  <c r="C19" i="75"/>
  <c r="C18" i="75"/>
  <c r="C17" i="75"/>
  <c r="C16" i="75"/>
  <c r="C15" i="75"/>
  <c r="D15" i="74"/>
  <c r="F15" i="74"/>
  <c r="C17" i="74" l="1"/>
  <c r="C18" i="74"/>
  <c r="C19" i="74"/>
  <c r="C20" i="74"/>
  <c r="C16" i="74"/>
  <c r="C15" i="74"/>
  <c r="E32" i="74"/>
  <c r="D32" i="74"/>
  <c r="E31" i="74"/>
  <c r="D31" i="74"/>
  <c r="E30" i="74"/>
  <c r="D30" i="74"/>
  <c r="E29" i="74"/>
  <c r="D29" i="74"/>
  <c r="E28" i="74"/>
  <c r="D28" i="74"/>
  <c r="C17" i="73" l="1"/>
  <c r="C18" i="73"/>
  <c r="C19" i="73"/>
  <c r="C20" i="73"/>
  <c r="C16" i="73"/>
  <c r="F15" i="73"/>
  <c r="G19" i="73" s="1"/>
  <c r="D15" i="73"/>
  <c r="E20" i="73" s="1"/>
  <c r="E32" i="73"/>
  <c r="D32" i="73"/>
  <c r="E31" i="73"/>
  <c r="D31" i="73"/>
  <c r="E30" i="73"/>
  <c r="D30" i="73"/>
  <c r="E29" i="73"/>
  <c r="D29" i="73"/>
  <c r="E28" i="73"/>
  <c r="D28" i="73"/>
  <c r="G17" i="73" l="1"/>
  <c r="C15" i="73"/>
  <c r="E16" i="73"/>
  <c r="E19" i="73"/>
  <c r="E18" i="73"/>
  <c r="E17" i="73"/>
  <c r="G16" i="73"/>
  <c r="G20" i="73"/>
  <c r="G18" i="73"/>
  <c r="E33" i="72"/>
  <c r="D33" i="72"/>
  <c r="E32" i="72"/>
  <c r="D32" i="72"/>
  <c r="E31" i="72"/>
  <c r="D31" i="72"/>
  <c r="E30" i="72"/>
  <c r="D30" i="72"/>
  <c r="E29" i="72"/>
  <c r="D29" i="72"/>
  <c r="G15" i="73" l="1"/>
  <c r="E15" i="73"/>
  <c r="E28" i="71"/>
  <c r="D28" i="71"/>
  <c r="G21" i="71"/>
  <c r="G20" i="71"/>
  <c r="G19" i="71"/>
  <c r="G18" i="71"/>
  <c r="G17" i="71"/>
  <c r="G16" i="71"/>
  <c r="G15" i="71"/>
  <c r="E21" i="71"/>
  <c r="E20" i="71"/>
  <c r="E19" i="71"/>
  <c r="E18" i="71"/>
  <c r="E17" i="71"/>
  <c r="E16" i="71"/>
  <c r="E15" i="71"/>
  <c r="C21" i="71"/>
  <c r="C20" i="71"/>
  <c r="C19" i="71"/>
  <c r="C18" i="71"/>
  <c r="C17" i="71"/>
  <c r="C16" i="71"/>
  <c r="C15" i="71"/>
  <c r="E33" i="71"/>
  <c r="D33" i="71"/>
  <c r="E32" i="71"/>
  <c r="D32" i="71"/>
  <c r="E31" i="71"/>
  <c r="D31" i="71"/>
  <c r="E30" i="71"/>
  <c r="D30" i="71"/>
  <c r="E29" i="71"/>
  <c r="D29" i="71"/>
  <c r="E32" i="70" l="1"/>
  <c r="D32" i="70"/>
  <c r="E31" i="70"/>
  <c r="D31" i="70"/>
  <c r="E30" i="70"/>
  <c r="D30" i="70"/>
  <c r="E29" i="70"/>
  <c r="D29" i="70"/>
  <c r="E28" i="70"/>
  <c r="D28" i="70"/>
  <c r="E32" i="69" l="1"/>
  <c r="D32" i="69"/>
  <c r="E31" i="69"/>
  <c r="D31" i="69"/>
  <c r="E30" i="69"/>
  <c r="D30" i="69"/>
  <c r="E29" i="69"/>
  <c r="D29" i="69"/>
  <c r="E28" i="69"/>
  <c r="D28" i="69"/>
  <c r="E32" i="68" l="1"/>
  <c r="D32" i="68"/>
  <c r="E31" i="68"/>
  <c r="D31" i="68"/>
  <c r="E30" i="68"/>
  <c r="D30" i="68"/>
  <c r="E29" i="68"/>
  <c r="D29" i="68"/>
  <c r="E28" i="68"/>
  <c r="D28" i="68"/>
  <c r="E32" i="67" l="1"/>
  <c r="D32" i="67"/>
  <c r="E31" i="67"/>
  <c r="D31" i="67"/>
  <c r="E30" i="67"/>
  <c r="D30" i="67"/>
  <c r="E29" i="67"/>
  <c r="D29" i="67"/>
  <c r="E28" i="67"/>
  <c r="D28" i="67"/>
  <c r="E28" i="66" l="1"/>
  <c r="D28" i="66"/>
  <c r="D29" i="66"/>
  <c r="E32" i="66" l="1"/>
  <c r="D32" i="66"/>
  <c r="E31" i="66"/>
  <c r="D31" i="66"/>
  <c r="E30" i="66"/>
  <c r="D30" i="66"/>
  <c r="E29" i="66"/>
  <c r="E32" i="65" l="1"/>
  <c r="D32" i="65"/>
  <c r="E31" i="65"/>
  <c r="D31" i="65"/>
  <c r="E30" i="65"/>
  <c r="D30" i="65"/>
  <c r="E29" i="65"/>
  <c r="D29" i="65"/>
  <c r="E28" i="65"/>
  <c r="D28" i="65"/>
  <c r="E32" i="64" l="1"/>
  <c r="D32" i="64"/>
  <c r="E31" i="64"/>
  <c r="D31" i="64"/>
  <c r="E30" i="64"/>
  <c r="D30" i="64"/>
  <c r="E29" i="64"/>
  <c r="D29" i="64"/>
  <c r="E28" i="64"/>
  <c r="D28" i="64"/>
  <c r="E32" i="63" l="1"/>
  <c r="D32" i="63"/>
  <c r="E31" i="63"/>
  <c r="D31" i="63"/>
  <c r="E30" i="63"/>
  <c r="D30" i="63"/>
  <c r="E29" i="63"/>
  <c r="D29" i="63"/>
  <c r="E28" i="63"/>
  <c r="D28" i="63"/>
  <c r="E32" i="62" l="1"/>
  <c r="D32" i="62"/>
  <c r="E31" i="62"/>
  <c r="D31" i="62"/>
  <c r="E30" i="62"/>
  <c r="D30" i="62"/>
  <c r="E29" i="62"/>
  <c r="D29" i="62"/>
  <c r="E28" i="62"/>
  <c r="D28" i="62"/>
  <c r="E32" i="61" l="1"/>
  <c r="D32" i="61"/>
  <c r="E31" i="61"/>
  <c r="D31" i="61"/>
  <c r="E30" i="61"/>
  <c r="D30" i="61"/>
  <c r="E29" i="61"/>
  <c r="D29" i="61"/>
  <c r="E28" i="61"/>
  <c r="D28" i="61"/>
  <c r="E32" i="60" l="1"/>
  <c r="D32" i="60"/>
  <c r="E31" i="60"/>
  <c r="D31" i="60"/>
  <c r="E30" i="60"/>
  <c r="D30" i="60"/>
  <c r="E29" i="60"/>
  <c r="D29" i="60"/>
  <c r="E28" i="60"/>
  <c r="D28" i="60"/>
  <c r="E32" i="59" l="1"/>
  <c r="D32" i="59"/>
  <c r="E31" i="59"/>
  <c r="D31" i="59"/>
  <c r="E30" i="59"/>
  <c r="D30" i="59"/>
  <c r="E29" i="59"/>
  <c r="D29" i="59"/>
  <c r="E28" i="59"/>
  <c r="D28" i="59"/>
  <c r="E32" i="58" l="1"/>
  <c r="D32" i="58"/>
  <c r="E31" i="58"/>
  <c r="D31" i="58"/>
  <c r="E30" i="58"/>
  <c r="D30" i="58"/>
  <c r="E29" i="58"/>
  <c r="D29" i="58"/>
  <c r="E28" i="58"/>
  <c r="D28" i="58"/>
  <c r="E32" i="57" l="1"/>
  <c r="D32" i="57"/>
  <c r="E31" i="57"/>
  <c r="D31" i="57"/>
  <c r="E30" i="57"/>
  <c r="D30" i="57"/>
  <c r="E29" i="57"/>
  <c r="D29" i="57"/>
  <c r="E28" i="57"/>
  <c r="D28" i="57"/>
  <c r="E32" i="56" l="1"/>
  <c r="D32" i="56"/>
  <c r="E31" i="56"/>
  <c r="D31" i="56"/>
  <c r="E30" i="56"/>
  <c r="D30" i="56"/>
  <c r="E29" i="56"/>
  <c r="D29" i="56"/>
  <c r="E28" i="56"/>
  <c r="D28" i="56"/>
  <c r="E29" i="54" l="1"/>
  <c r="E30" i="54"/>
  <c r="E31" i="54"/>
  <c r="E32" i="54"/>
  <c r="E28" i="54"/>
  <c r="D29" i="54"/>
  <c r="D30" i="54"/>
  <c r="D31" i="54"/>
  <c r="D32" i="54"/>
  <c r="D28" i="54"/>
  <c r="E29" i="55"/>
  <c r="E30" i="55"/>
  <c r="E31" i="55"/>
  <c r="E32" i="55"/>
  <c r="E28" i="55"/>
  <c r="D29" i="55"/>
  <c r="D30" i="55"/>
  <c r="D31" i="55"/>
  <c r="D32" i="55"/>
  <c r="D28" i="55"/>
  <c r="E29" i="49" l="1"/>
  <c r="E30" i="49"/>
  <c r="E31" i="49"/>
  <c r="E32" i="49"/>
  <c r="E28" i="49"/>
  <c r="D29" i="49"/>
  <c r="D30" i="49"/>
  <c r="D31" i="49"/>
  <c r="D32" i="49"/>
  <c r="D28" i="49"/>
  <c r="E29" i="51"/>
  <c r="E30" i="51"/>
  <c r="E31" i="51"/>
  <c r="E32" i="51"/>
  <c r="E28" i="51"/>
  <c r="D29" i="51"/>
  <c r="D30" i="51"/>
  <c r="D31" i="51"/>
  <c r="D32" i="51"/>
  <c r="D28" i="51"/>
  <c r="E33" i="41" l="1"/>
  <c r="D33" i="41"/>
  <c r="E32" i="41"/>
  <c r="D32" i="41"/>
  <c r="E31" i="41"/>
  <c r="D31" i="41"/>
  <c r="E30" i="41"/>
  <c r="D30" i="41"/>
  <c r="E29" i="41"/>
  <c r="D29" i="41"/>
  <c r="E28" i="41"/>
  <c r="D28" i="41"/>
  <c r="C21" i="41"/>
  <c r="C20" i="41"/>
  <c r="C19" i="41"/>
  <c r="C18" i="41"/>
  <c r="C17" i="41"/>
  <c r="C16" i="41"/>
  <c r="F15" i="41"/>
  <c r="G18" i="41" s="1"/>
  <c r="D15" i="41"/>
  <c r="E21" i="41" s="1"/>
  <c r="E16" i="41" l="1"/>
  <c r="E20" i="41"/>
  <c r="G21" i="41"/>
  <c r="C15" i="41"/>
  <c r="G17" i="41"/>
  <c r="E18" i="41"/>
  <c r="E19" i="41"/>
  <c r="G16" i="41"/>
  <c r="G20" i="41"/>
  <c r="G19" i="41"/>
  <c r="E17" i="41"/>
  <c r="E33" i="39"/>
  <c r="D33" i="39"/>
  <c r="E32" i="39"/>
  <c r="D32" i="39"/>
  <c r="E31" i="39"/>
  <c r="D31" i="39"/>
  <c r="E30" i="39"/>
  <c r="D30" i="39"/>
  <c r="E29" i="39"/>
  <c r="D29" i="39"/>
  <c r="E28" i="39"/>
  <c r="D28" i="39"/>
  <c r="C21" i="39"/>
  <c r="C20" i="39"/>
  <c r="C19" i="39"/>
  <c r="C18" i="39"/>
  <c r="C17" i="39"/>
  <c r="C16" i="39"/>
  <c r="F15" i="39"/>
  <c r="G18" i="39" s="1"/>
  <c r="D15" i="39"/>
  <c r="E21" i="39" s="1"/>
  <c r="E15" i="41" l="1"/>
  <c r="G15" i="41"/>
  <c r="G17" i="39"/>
  <c r="E19" i="39"/>
  <c r="C15" i="39"/>
  <c r="G21" i="39"/>
  <c r="E16" i="39"/>
  <c r="E18" i="39"/>
  <c r="E20" i="39"/>
  <c r="G16" i="39"/>
  <c r="G20" i="39"/>
  <c r="G19" i="39"/>
  <c r="E17" i="39"/>
  <c r="E33" i="38"/>
  <c r="D33" i="38"/>
  <c r="E32" i="38"/>
  <c r="D32" i="38"/>
  <c r="E31" i="38"/>
  <c r="D31" i="38"/>
  <c r="E30" i="38"/>
  <c r="D30" i="38"/>
  <c r="E29" i="38"/>
  <c r="D29" i="38"/>
  <c r="E28" i="38"/>
  <c r="D28" i="38"/>
  <c r="C21" i="38"/>
  <c r="C20" i="38"/>
  <c r="C19" i="38"/>
  <c r="C18" i="38"/>
  <c r="C17" i="38"/>
  <c r="C16" i="38"/>
  <c r="F15" i="38"/>
  <c r="G21" i="38" s="1"/>
  <c r="D15" i="38"/>
  <c r="E20" i="38" s="1"/>
  <c r="E19" i="38" l="1"/>
  <c r="E15" i="39"/>
  <c r="G15" i="39"/>
  <c r="C15" i="38"/>
  <c r="E18" i="38"/>
  <c r="G16" i="38"/>
  <c r="G20" i="38"/>
  <c r="G19" i="38"/>
  <c r="E17" i="38"/>
  <c r="G18" i="38"/>
  <c r="E21" i="38"/>
  <c r="E16" i="38"/>
  <c r="G17" i="38"/>
  <c r="E33" i="37"/>
  <c r="D33" i="37"/>
  <c r="E32" i="37"/>
  <c r="D32" i="37"/>
  <c r="E31" i="37"/>
  <c r="D31" i="37"/>
  <c r="E30" i="37"/>
  <c r="D30" i="37"/>
  <c r="E29" i="37"/>
  <c r="D29" i="37"/>
  <c r="E28" i="37"/>
  <c r="D28" i="37"/>
  <c r="C21" i="37"/>
  <c r="C20" i="37"/>
  <c r="C19" i="37"/>
  <c r="C18" i="37"/>
  <c r="C17" i="37"/>
  <c r="C16" i="37"/>
  <c r="F15" i="37"/>
  <c r="G19" i="37" s="1"/>
  <c r="D15" i="37"/>
  <c r="E18" i="37" s="1"/>
  <c r="E15" i="38" l="1"/>
  <c r="G15" i="38"/>
  <c r="G18" i="37"/>
  <c r="G21" i="37"/>
  <c r="G17" i="37"/>
  <c r="C15" i="37"/>
  <c r="E17" i="37"/>
  <c r="G16" i="37"/>
  <c r="E19" i="37"/>
  <c r="G20" i="37"/>
  <c r="E21" i="37"/>
  <c r="E16" i="37"/>
  <c r="E20" i="37"/>
  <c r="E33" i="36"/>
  <c r="D33" i="36"/>
  <c r="E32" i="36"/>
  <c r="D32" i="36"/>
  <c r="E31" i="36"/>
  <c r="D31" i="36"/>
  <c r="E30" i="36"/>
  <c r="D30" i="36"/>
  <c r="E29" i="36"/>
  <c r="D29" i="36"/>
  <c r="E28" i="36"/>
  <c r="D28" i="36"/>
  <c r="C21" i="36"/>
  <c r="C20" i="36"/>
  <c r="C19" i="36"/>
  <c r="C18" i="36"/>
  <c r="C17" i="36"/>
  <c r="C16" i="36"/>
  <c r="F15" i="36"/>
  <c r="G21" i="36" s="1"/>
  <c r="D15" i="36"/>
  <c r="E20" i="36" s="1"/>
  <c r="E19" i="36" l="1"/>
  <c r="E15" i="37"/>
  <c r="G15" i="37"/>
  <c r="C15" i="36"/>
  <c r="E18" i="36"/>
  <c r="G16" i="36"/>
  <c r="G20" i="36"/>
  <c r="G19" i="36"/>
  <c r="E17" i="36"/>
  <c r="G18" i="36"/>
  <c r="E21" i="36"/>
  <c r="E16" i="36"/>
  <c r="G17" i="36"/>
  <c r="E33" i="35"/>
  <c r="D33" i="35"/>
  <c r="E32" i="35"/>
  <c r="D32" i="35"/>
  <c r="E31" i="35"/>
  <c r="D31" i="35"/>
  <c r="E30" i="35"/>
  <c r="D30" i="35"/>
  <c r="E29" i="35"/>
  <c r="D29" i="35"/>
  <c r="E28" i="35"/>
  <c r="D28" i="35"/>
  <c r="C21" i="35"/>
  <c r="C20" i="35"/>
  <c r="C19" i="35"/>
  <c r="C18" i="35"/>
  <c r="C17" i="35"/>
  <c r="C16" i="35"/>
  <c r="F15" i="35"/>
  <c r="G21" i="35" s="1"/>
  <c r="D15" i="35"/>
  <c r="E20" i="35" s="1"/>
  <c r="E19" i="35" l="1"/>
  <c r="G15" i="36"/>
  <c r="E15" i="36"/>
  <c r="C15" i="35"/>
  <c r="E18" i="35"/>
  <c r="G16" i="35"/>
  <c r="G19" i="35"/>
  <c r="E17" i="35"/>
  <c r="G18" i="35"/>
  <c r="E21" i="35"/>
  <c r="G20" i="35"/>
  <c r="E16" i="35"/>
  <c r="G17" i="35"/>
  <c r="E33" i="34"/>
  <c r="D33" i="34"/>
  <c r="E32" i="34"/>
  <c r="D32" i="34"/>
  <c r="E31" i="34"/>
  <c r="D31" i="34"/>
  <c r="E30" i="34"/>
  <c r="D30" i="34"/>
  <c r="E29" i="34"/>
  <c r="D29" i="34"/>
  <c r="E28" i="34"/>
  <c r="D28" i="34"/>
  <c r="C21" i="34"/>
  <c r="C20" i="34"/>
  <c r="C19" i="34"/>
  <c r="C18" i="34"/>
  <c r="C17" i="34"/>
  <c r="C16" i="34"/>
  <c r="F15" i="34"/>
  <c r="G20" i="34" s="1"/>
  <c r="D15" i="34"/>
  <c r="E18" i="34" s="1"/>
  <c r="G19" i="34" l="1"/>
  <c r="G15" i="35"/>
  <c r="E15" i="35"/>
  <c r="G17" i="34"/>
  <c r="G18" i="34"/>
  <c r="G21" i="34"/>
  <c r="C15" i="34"/>
  <c r="E17" i="34"/>
  <c r="E21" i="34"/>
  <c r="E16" i="34"/>
  <c r="E20" i="34"/>
  <c r="G16" i="34"/>
  <c r="E19" i="34"/>
  <c r="E33" i="33"/>
  <c r="D33" i="33"/>
  <c r="E32" i="33"/>
  <c r="D32" i="33"/>
  <c r="E31" i="33"/>
  <c r="D31" i="33"/>
  <c r="E30" i="33"/>
  <c r="D30" i="33"/>
  <c r="E29" i="33"/>
  <c r="D29" i="33"/>
  <c r="E28" i="33"/>
  <c r="D28" i="33"/>
  <c r="C21" i="33"/>
  <c r="C20" i="33"/>
  <c r="C19" i="33"/>
  <c r="C18" i="33"/>
  <c r="C17" i="33"/>
  <c r="C16" i="33"/>
  <c r="F15" i="33"/>
  <c r="G21" i="33" s="1"/>
  <c r="D15" i="33"/>
  <c r="E20" i="33" s="1"/>
  <c r="G15" i="34" l="1"/>
  <c r="E15" i="34"/>
  <c r="C15" i="33"/>
  <c r="E19" i="33"/>
  <c r="G16" i="33"/>
  <c r="G20" i="33"/>
  <c r="E18" i="33"/>
  <c r="G19" i="33"/>
  <c r="E17" i="33"/>
  <c r="G18" i="33"/>
  <c r="E21" i="33"/>
  <c r="E16" i="33"/>
  <c r="G17" i="33"/>
  <c r="E33" i="32"/>
  <c r="D33" i="32"/>
  <c r="E32" i="32"/>
  <c r="D32" i="32"/>
  <c r="E31" i="32"/>
  <c r="D31" i="32"/>
  <c r="E30" i="32"/>
  <c r="D30" i="32"/>
  <c r="E29" i="32"/>
  <c r="D29" i="32"/>
  <c r="E28" i="32"/>
  <c r="D28" i="32"/>
  <c r="C21" i="32"/>
  <c r="C20" i="32"/>
  <c r="C19" i="32"/>
  <c r="C18" i="32"/>
  <c r="C17" i="32"/>
  <c r="C16" i="32"/>
  <c r="F15" i="32"/>
  <c r="G21" i="32" s="1"/>
  <c r="D15" i="32"/>
  <c r="E20" i="32" s="1"/>
  <c r="E19" i="32" l="1"/>
  <c r="E15" i="33"/>
  <c r="G15" i="33"/>
  <c r="C15" i="32"/>
  <c r="E18" i="32"/>
  <c r="G16" i="32"/>
  <c r="G20" i="32"/>
  <c r="G19" i="32"/>
  <c r="E17" i="32"/>
  <c r="G18" i="32"/>
  <c r="E21" i="32"/>
  <c r="E16" i="32"/>
  <c r="G17" i="32"/>
  <c r="E33" i="31"/>
  <c r="D33" i="31"/>
  <c r="E32" i="31"/>
  <c r="D32" i="31"/>
  <c r="E31" i="31"/>
  <c r="D31" i="31"/>
  <c r="E30" i="31"/>
  <c r="D30" i="31"/>
  <c r="E29" i="31"/>
  <c r="D29" i="31"/>
  <c r="E28" i="31"/>
  <c r="D28" i="31"/>
  <c r="C21" i="31"/>
  <c r="C20" i="31"/>
  <c r="C19" i="31"/>
  <c r="C18" i="31"/>
  <c r="C17" i="31"/>
  <c r="C16" i="31"/>
  <c r="F15" i="31"/>
  <c r="G21" i="31" s="1"/>
  <c r="D15" i="31"/>
  <c r="E20" i="31" s="1"/>
  <c r="E19" i="31" l="1"/>
  <c r="G15" i="32"/>
  <c r="E15" i="32"/>
  <c r="C15" i="31"/>
  <c r="E18" i="31"/>
  <c r="G16" i="31"/>
  <c r="G20" i="31"/>
  <c r="G19" i="31"/>
  <c r="E17" i="31"/>
  <c r="G18" i="31"/>
  <c r="E21" i="31"/>
  <c r="E16" i="31"/>
  <c r="G17" i="31"/>
  <c r="E33" i="30"/>
  <c r="D33" i="30"/>
  <c r="E32" i="30"/>
  <c r="D32" i="30"/>
  <c r="E31" i="30"/>
  <c r="D31" i="30"/>
  <c r="E30" i="30"/>
  <c r="D30" i="30"/>
  <c r="E29" i="30"/>
  <c r="D29" i="30"/>
  <c r="E28" i="30"/>
  <c r="D28" i="30"/>
  <c r="C21" i="30"/>
  <c r="C20" i="30"/>
  <c r="C19" i="30"/>
  <c r="C18" i="30"/>
  <c r="C17" i="30"/>
  <c r="C16" i="30"/>
  <c r="F15" i="30"/>
  <c r="G19" i="30" s="1"/>
  <c r="D15" i="30"/>
  <c r="E18" i="30" s="1"/>
  <c r="G17" i="30" l="1"/>
  <c r="E15" i="31"/>
  <c r="G15" i="31"/>
  <c r="G18" i="30"/>
  <c r="G21" i="30"/>
  <c r="C15" i="30"/>
  <c r="E21" i="30"/>
  <c r="E16" i="30"/>
  <c r="G16" i="30"/>
  <c r="E19" i="30"/>
  <c r="G20" i="30"/>
  <c r="E17" i="30"/>
  <c r="E20" i="30"/>
  <c r="E33" i="29"/>
  <c r="D33" i="29"/>
  <c r="E32" i="29"/>
  <c r="D32" i="29"/>
  <c r="E31" i="29"/>
  <c r="D31" i="29"/>
  <c r="E30" i="29"/>
  <c r="D30" i="29"/>
  <c r="E29" i="29"/>
  <c r="D29" i="29"/>
  <c r="E28" i="29"/>
  <c r="D28" i="29"/>
  <c r="C21" i="29"/>
  <c r="C20" i="29"/>
  <c r="C19" i="29"/>
  <c r="C18" i="29"/>
  <c r="C17" i="29"/>
  <c r="C16" i="29"/>
  <c r="F15" i="29"/>
  <c r="G21" i="29" s="1"/>
  <c r="D15" i="29"/>
  <c r="E20" i="29" s="1"/>
  <c r="E19" i="29" l="1"/>
  <c r="G15" i="30"/>
  <c r="E15" i="30"/>
  <c r="C15" i="29"/>
  <c r="E18" i="29"/>
  <c r="G16" i="29"/>
  <c r="G20" i="29"/>
  <c r="G19" i="29"/>
  <c r="E17" i="29"/>
  <c r="G18" i="29"/>
  <c r="E21" i="29"/>
  <c r="E16" i="29"/>
  <c r="G17" i="29"/>
  <c r="E33" i="28"/>
  <c r="D33" i="28"/>
  <c r="E32" i="28"/>
  <c r="D32" i="28"/>
  <c r="E31" i="28"/>
  <c r="D31" i="28"/>
  <c r="E30" i="28"/>
  <c r="D30" i="28"/>
  <c r="E29" i="28"/>
  <c r="D29" i="28"/>
  <c r="E28" i="28"/>
  <c r="D28" i="28"/>
  <c r="C21" i="28"/>
  <c r="C20" i="28"/>
  <c r="C19" i="28"/>
  <c r="C18" i="28"/>
  <c r="C17" i="28"/>
  <c r="C16" i="28"/>
  <c r="F15" i="28"/>
  <c r="G21" i="28" s="1"/>
  <c r="D15" i="28"/>
  <c r="E20" i="28" s="1"/>
  <c r="E19" i="28" l="1"/>
  <c r="E15" i="29"/>
  <c r="G15" i="29"/>
  <c r="C15" i="28"/>
  <c r="E18" i="28"/>
  <c r="G16" i="28"/>
  <c r="G20" i="28"/>
  <c r="G19" i="28"/>
  <c r="E17" i="28"/>
  <c r="G18" i="28"/>
  <c r="E21" i="28"/>
  <c r="E16" i="28"/>
  <c r="G17" i="28"/>
  <c r="E33" i="27"/>
  <c r="D33" i="27"/>
  <c r="E32" i="27"/>
  <c r="D32" i="27"/>
  <c r="E31" i="27"/>
  <c r="D31" i="27"/>
  <c r="E30" i="27"/>
  <c r="D30" i="27"/>
  <c r="E29" i="27"/>
  <c r="D29" i="27"/>
  <c r="E28" i="27"/>
  <c r="D28" i="27"/>
  <c r="C21" i="27"/>
  <c r="C20" i="27"/>
  <c r="C19" i="27"/>
  <c r="C18" i="27"/>
  <c r="C17" i="27"/>
  <c r="C16" i="27"/>
  <c r="F15" i="27"/>
  <c r="G21" i="27" s="1"/>
  <c r="D15" i="27"/>
  <c r="E20" i="27" s="1"/>
  <c r="E15" i="28" l="1"/>
  <c r="G15" i="28"/>
  <c r="E19" i="27"/>
  <c r="C15" i="27"/>
  <c r="E18" i="27"/>
  <c r="G16" i="27"/>
  <c r="G20" i="27"/>
  <c r="G19" i="27"/>
  <c r="E17" i="27"/>
  <c r="G18" i="27"/>
  <c r="E21" i="27"/>
  <c r="E16" i="27"/>
  <c r="G17" i="27"/>
  <c r="E28" i="26"/>
  <c r="D28" i="26"/>
  <c r="F15" i="26"/>
  <c r="G19" i="26" s="1"/>
  <c r="D15" i="26"/>
  <c r="C16" i="26"/>
  <c r="E33" i="26"/>
  <c r="D33" i="26"/>
  <c r="E32" i="26"/>
  <c r="D32" i="26"/>
  <c r="E31" i="26"/>
  <c r="D31" i="26"/>
  <c r="E30" i="26"/>
  <c r="D30" i="26"/>
  <c r="E29" i="26"/>
  <c r="D29" i="26"/>
  <c r="C21" i="26"/>
  <c r="C20" i="26"/>
  <c r="C19" i="26"/>
  <c r="C18" i="26"/>
  <c r="C17" i="26"/>
  <c r="E18" i="26"/>
  <c r="C15" i="26" l="1"/>
  <c r="E15" i="27"/>
  <c r="G15" i="27"/>
  <c r="G18" i="26"/>
  <c r="G16" i="26"/>
  <c r="E16" i="26"/>
  <c r="E20" i="26"/>
  <c r="E17" i="26"/>
  <c r="E19" i="26"/>
  <c r="E21" i="26"/>
  <c r="G17" i="26"/>
  <c r="G21" i="26"/>
  <c r="G20" i="26"/>
  <c r="E32" i="25"/>
  <c r="D32" i="25"/>
  <c r="E31" i="25"/>
  <c r="D31" i="25"/>
  <c r="E30" i="25"/>
  <c r="D30" i="25"/>
  <c r="E29" i="25"/>
  <c r="D29" i="25"/>
  <c r="E28" i="25"/>
  <c r="D28" i="25"/>
  <c r="E27" i="25"/>
  <c r="D27" i="25"/>
  <c r="C20" i="25"/>
  <c r="C19" i="25"/>
  <c r="C18" i="25"/>
  <c r="C17" i="25"/>
  <c r="C16" i="25"/>
  <c r="F15" i="25"/>
  <c r="G19" i="25" s="1"/>
  <c r="D15" i="25"/>
  <c r="E18" i="25" s="1"/>
  <c r="G15" i="26" l="1"/>
  <c r="E15" i="26"/>
  <c r="G17" i="25"/>
  <c r="G18" i="25"/>
  <c r="C15" i="25"/>
  <c r="E17" i="25"/>
  <c r="E16" i="25"/>
  <c r="E20" i="25"/>
  <c r="G16" i="25"/>
  <c r="E19" i="25"/>
  <c r="G20" i="25"/>
  <c r="E32" i="24"/>
  <c r="D32" i="24"/>
  <c r="E31" i="24"/>
  <c r="D31" i="24"/>
  <c r="E30" i="24"/>
  <c r="D30" i="24"/>
  <c r="E29" i="24"/>
  <c r="D29" i="24"/>
  <c r="E28" i="24"/>
  <c r="D28" i="24"/>
  <c r="E27" i="24"/>
  <c r="D27" i="24"/>
  <c r="C20" i="24"/>
  <c r="C19" i="24"/>
  <c r="C18" i="24"/>
  <c r="C17" i="24"/>
  <c r="C16" i="24"/>
  <c r="F15" i="24"/>
  <c r="G20" i="24" s="1"/>
  <c r="D15" i="24"/>
  <c r="E19" i="24" s="1"/>
  <c r="G15" i="25" l="1"/>
  <c r="E18" i="24"/>
  <c r="E15" i="25"/>
  <c r="G18" i="24"/>
  <c r="G17" i="24"/>
  <c r="G19" i="24"/>
  <c r="C15" i="24"/>
  <c r="E17" i="24"/>
  <c r="E16" i="24"/>
  <c r="E20" i="24"/>
  <c r="G16" i="24"/>
  <c r="E32" i="23"/>
  <c r="D32" i="23"/>
  <c r="E31" i="23"/>
  <c r="D31" i="23"/>
  <c r="E30" i="23"/>
  <c r="D30" i="23"/>
  <c r="E29" i="23"/>
  <c r="D29" i="23"/>
  <c r="E28" i="23"/>
  <c r="D28" i="23"/>
  <c r="E27" i="23"/>
  <c r="D27" i="23"/>
  <c r="C20" i="23"/>
  <c r="C19" i="23"/>
  <c r="C18" i="23"/>
  <c r="C17" i="23"/>
  <c r="C16" i="23"/>
  <c r="F15" i="23"/>
  <c r="G18" i="23" s="1"/>
  <c r="D15" i="23"/>
  <c r="E17" i="23" s="1"/>
  <c r="G17" i="23" l="1"/>
  <c r="G15" i="24"/>
  <c r="E15" i="24"/>
  <c r="E19" i="23"/>
  <c r="C15" i="23"/>
  <c r="E16" i="23"/>
  <c r="E18" i="23"/>
  <c r="E20" i="23"/>
  <c r="G16" i="23"/>
  <c r="G20" i="23"/>
  <c r="G19" i="23"/>
  <c r="E32" i="22"/>
  <c r="D32" i="22"/>
  <c r="E31" i="22"/>
  <c r="D31" i="22"/>
  <c r="E30" i="22"/>
  <c r="D30" i="22"/>
  <c r="E29" i="22"/>
  <c r="D29" i="22"/>
  <c r="E28" i="22"/>
  <c r="D28" i="22"/>
  <c r="E27" i="22"/>
  <c r="D27" i="22"/>
  <c r="C20" i="22"/>
  <c r="C19" i="22"/>
  <c r="C18" i="22"/>
  <c r="C17" i="22"/>
  <c r="C16" i="22"/>
  <c r="F15" i="22"/>
  <c r="G20" i="22" s="1"/>
  <c r="D15" i="22"/>
  <c r="E19" i="22" s="1"/>
  <c r="E15" i="23" l="1"/>
  <c r="G15" i="23"/>
  <c r="E18" i="22"/>
  <c r="C15" i="22"/>
  <c r="E17" i="22"/>
  <c r="G19" i="22"/>
  <c r="G18" i="22"/>
  <c r="E16" i="22"/>
  <c r="G17" i="22"/>
  <c r="E20" i="22"/>
  <c r="G16" i="22"/>
  <c r="F15" i="21"/>
  <c r="D15" i="21"/>
  <c r="E15" i="22" l="1"/>
  <c r="G15" i="22"/>
  <c r="E28" i="21"/>
  <c r="D28" i="21"/>
  <c r="C16" i="21"/>
  <c r="E33" i="21"/>
  <c r="D33" i="21"/>
  <c r="E32" i="21"/>
  <c r="D32" i="21"/>
  <c r="E31" i="21"/>
  <c r="D31" i="21"/>
  <c r="E30" i="21"/>
  <c r="D30" i="21"/>
  <c r="E29" i="21"/>
  <c r="D29" i="21"/>
  <c r="C21" i="21"/>
  <c r="C20" i="21"/>
  <c r="C19" i="21"/>
  <c r="G18" i="21"/>
  <c r="C18" i="21"/>
  <c r="C17" i="21"/>
  <c r="G20" i="21"/>
  <c r="E19" i="21"/>
  <c r="C15" i="21" l="1"/>
  <c r="G19" i="21"/>
  <c r="G16" i="21"/>
  <c r="E16" i="21"/>
  <c r="E21" i="21"/>
  <c r="E18" i="21"/>
  <c r="G17" i="21"/>
  <c r="E20" i="21"/>
  <c r="G21" i="21"/>
  <c r="E17" i="21"/>
  <c r="E32" i="20"/>
  <c r="D32" i="20"/>
  <c r="E31" i="20"/>
  <c r="D31" i="20"/>
  <c r="E30" i="20"/>
  <c r="D30" i="20"/>
  <c r="E29" i="20"/>
  <c r="D29" i="20"/>
  <c r="E28" i="20"/>
  <c r="D28" i="20"/>
  <c r="C20" i="20"/>
  <c r="C19" i="20"/>
  <c r="C18" i="20"/>
  <c r="G17" i="20"/>
  <c r="C17" i="20"/>
  <c r="C16" i="20"/>
  <c r="F15" i="20"/>
  <c r="G20" i="20" s="1"/>
  <c r="D15" i="20"/>
  <c r="E19" i="20" s="1"/>
  <c r="G15" i="21" l="1"/>
  <c r="E15" i="21"/>
  <c r="G18" i="20"/>
  <c r="G19" i="20"/>
  <c r="C15" i="20"/>
  <c r="E18" i="20"/>
  <c r="E17" i="20"/>
  <c r="E16" i="20"/>
  <c r="E20" i="20"/>
  <c r="G16" i="20"/>
  <c r="E32" i="19"/>
  <c r="D32" i="19"/>
  <c r="E31" i="19"/>
  <c r="D31" i="19"/>
  <c r="E30" i="19"/>
  <c r="D30" i="19"/>
  <c r="E29" i="19"/>
  <c r="D29" i="19"/>
  <c r="E28" i="19"/>
  <c r="D28" i="19"/>
  <c r="C20" i="19"/>
  <c r="C19" i="19"/>
  <c r="C18" i="19"/>
  <c r="C17" i="19"/>
  <c r="C16" i="19"/>
  <c r="F15" i="19"/>
  <c r="G20" i="19" s="1"/>
  <c r="D15" i="19"/>
  <c r="E19" i="19" s="1"/>
  <c r="G19" i="19" l="1"/>
  <c r="G15" i="20"/>
  <c r="E15" i="20"/>
  <c r="G18" i="19"/>
  <c r="C15" i="19"/>
  <c r="E18" i="19"/>
  <c r="E16" i="19"/>
  <c r="G17" i="19"/>
  <c r="E20" i="19"/>
  <c r="E17" i="19"/>
  <c r="G16" i="19"/>
  <c r="C20" i="18"/>
  <c r="E32" i="18"/>
  <c r="D32" i="18"/>
  <c r="E31" i="18"/>
  <c r="D31" i="18"/>
  <c r="E30" i="18"/>
  <c r="D30" i="18"/>
  <c r="E29" i="18"/>
  <c r="D29" i="18"/>
  <c r="E28" i="18"/>
  <c r="D28" i="18"/>
  <c r="C19" i="18"/>
  <c r="C18" i="18"/>
  <c r="C17" i="18"/>
  <c r="C16" i="18"/>
  <c r="F15" i="18"/>
  <c r="G18" i="18" s="1"/>
  <c r="D15" i="18"/>
  <c r="E17" i="18" s="1"/>
  <c r="E16" i="18" l="1"/>
  <c r="G15" i="19"/>
  <c r="E15" i="19"/>
  <c r="G17" i="18"/>
  <c r="E19" i="18"/>
  <c r="C15" i="18"/>
  <c r="E20" i="18"/>
  <c r="G20" i="18"/>
  <c r="E18" i="18"/>
  <c r="G19" i="18"/>
  <c r="G16" i="18"/>
  <c r="E32" i="17"/>
  <c r="D32" i="17"/>
  <c r="E31" i="17"/>
  <c r="D31" i="17"/>
  <c r="E30" i="17"/>
  <c r="D30" i="17"/>
  <c r="E29" i="17"/>
  <c r="D29" i="17"/>
  <c r="E28" i="17"/>
  <c r="D28" i="17"/>
  <c r="C20" i="17"/>
  <c r="C19" i="17"/>
  <c r="C18" i="17"/>
  <c r="C17" i="17"/>
  <c r="C16" i="17"/>
  <c r="F15" i="17"/>
  <c r="G19" i="17" s="1"/>
  <c r="D15" i="17"/>
  <c r="E18" i="17" s="1"/>
  <c r="G17" i="17" l="1"/>
  <c r="E15" i="18"/>
  <c r="G15" i="18"/>
  <c r="G18" i="17"/>
  <c r="C15" i="17"/>
  <c r="E17" i="17"/>
  <c r="E20" i="17"/>
  <c r="E16" i="17"/>
  <c r="G16" i="17"/>
  <c r="E19" i="17"/>
  <c r="G20" i="17"/>
  <c r="E32" i="16"/>
  <c r="D32" i="16"/>
  <c r="E31" i="16"/>
  <c r="D31" i="16"/>
  <c r="E30" i="16"/>
  <c r="D30" i="16"/>
  <c r="E29" i="16"/>
  <c r="D29" i="16"/>
  <c r="E28" i="16"/>
  <c r="D28" i="16"/>
  <c r="C20" i="16"/>
  <c r="C19" i="16"/>
  <c r="C18" i="16"/>
  <c r="C17" i="16"/>
  <c r="C16" i="16"/>
  <c r="F15" i="16"/>
  <c r="G20" i="16" s="1"/>
  <c r="D15" i="16"/>
  <c r="E19" i="16" s="1"/>
  <c r="C15" i="16" l="1"/>
  <c r="E15" i="17"/>
  <c r="E18" i="16"/>
  <c r="G19" i="16"/>
  <c r="G18" i="16"/>
  <c r="G15" i="17"/>
  <c r="E17" i="16"/>
  <c r="E16" i="16"/>
  <c r="G17" i="16"/>
  <c r="E20" i="16"/>
  <c r="G16" i="16"/>
  <c r="G15" i="16" l="1"/>
  <c r="E15" i="16"/>
  <c r="E32" i="15" l="1"/>
  <c r="D32" i="15"/>
  <c r="E31" i="15"/>
  <c r="D31" i="15"/>
  <c r="E30" i="15"/>
  <c r="D30" i="15"/>
  <c r="E29" i="15"/>
  <c r="D29" i="15"/>
  <c r="E28" i="15"/>
  <c r="D28" i="15"/>
  <c r="C20" i="15"/>
  <c r="C19" i="15"/>
  <c r="C18" i="15"/>
  <c r="C17" i="15"/>
  <c r="C16" i="15"/>
  <c r="F15" i="15"/>
  <c r="G18" i="15" s="1"/>
  <c r="D15" i="15"/>
  <c r="E17" i="15" s="1"/>
  <c r="G17" i="15" l="1"/>
  <c r="E19" i="15"/>
  <c r="C15" i="15"/>
  <c r="E20" i="15"/>
  <c r="E16" i="15"/>
  <c r="E18" i="15"/>
  <c r="G19" i="15"/>
  <c r="G16" i="15"/>
  <c r="G20" i="15"/>
  <c r="E32" i="14"/>
  <c r="D32" i="14"/>
  <c r="E31" i="14"/>
  <c r="D31" i="14"/>
  <c r="E30" i="14"/>
  <c r="D30" i="14"/>
  <c r="E29" i="14"/>
  <c r="D29" i="14"/>
  <c r="E28" i="14"/>
  <c r="D28" i="14"/>
  <c r="C20" i="14"/>
  <c r="C19" i="14"/>
  <c r="C18" i="14"/>
  <c r="C17" i="14"/>
  <c r="C16" i="14"/>
  <c r="F15" i="14"/>
  <c r="G19" i="14" s="1"/>
  <c r="D15" i="14"/>
  <c r="E18" i="14" s="1"/>
  <c r="G17" i="14" l="1"/>
  <c r="G15" i="15"/>
  <c r="E15" i="15"/>
  <c r="C15" i="14"/>
  <c r="G18" i="14"/>
  <c r="E17" i="14"/>
  <c r="E16" i="14"/>
  <c r="E20" i="14"/>
  <c r="G16" i="14"/>
  <c r="E19" i="14"/>
  <c r="G20" i="14"/>
  <c r="E32" i="13"/>
  <c r="D32" i="13"/>
  <c r="E31" i="13"/>
  <c r="D31" i="13"/>
  <c r="E30" i="13"/>
  <c r="D30" i="13"/>
  <c r="E29" i="13"/>
  <c r="D29" i="13"/>
  <c r="E28" i="13"/>
  <c r="D28" i="13"/>
  <c r="C20" i="13"/>
  <c r="C19" i="13"/>
  <c r="C18" i="13"/>
  <c r="C17" i="13"/>
  <c r="C16" i="13"/>
  <c r="F15" i="13"/>
  <c r="G18" i="13" s="1"/>
  <c r="D15" i="13"/>
  <c r="E17" i="13" s="1"/>
  <c r="E16" i="13" l="1"/>
  <c r="G15" i="14"/>
  <c r="E15" i="14"/>
  <c r="E20" i="13"/>
  <c r="G17" i="13"/>
  <c r="C15" i="13"/>
  <c r="E19" i="13"/>
  <c r="E18" i="13"/>
  <c r="G19" i="13"/>
  <c r="G16" i="13"/>
  <c r="G20" i="13"/>
  <c r="C18" i="12"/>
  <c r="C20" i="12"/>
  <c r="C19" i="12"/>
  <c r="C17" i="12"/>
  <c r="C16" i="12"/>
  <c r="E32" i="12"/>
  <c r="D32" i="12"/>
  <c r="E31" i="12"/>
  <c r="D31" i="12"/>
  <c r="E30" i="12"/>
  <c r="D30" i="12"/>
  <c r="E29" i="12"/>
  <c r="D29" i="12"/>
  <c r="E28" i="12"/>
  <c r="D28" i="12"/>
  <c r="F15" i="12"/>
  <c r="G19" i="12" s="1"/>
  <c r="D15" i="12"/>
  <c r="E18" i="12" s="1"/>
  <c r="C15" i="12" l="1"/>
  <c r="E15" i="13"/>
  <c r="G15" i="13"/>
  <c r="G18" i="12"/>
  <c r="G20" i="12"/>
  <c r="G16" i="12"/>
  <c r="E16" i="12"/>
  <c r="E20" i="12"/>
  <c r="E17" i="12"/>
  <c r="E19" i="12"/>
  <c r="G17" i="12"/>
  <c r="C15" i="11"/>
  <c r="E32" i="11"/>
  <c r="D32" i="11"/>
  <c r="E31" i="11"/>
  <c r="D31" i="11"/>
  <c r="E30" i="11"/>
  <c r="D30" i="11"/>
  <c r="E29" i="11"/>
  <c r="D29" i="11"/>
  <c r="E28" i="11"/>
  <c r="D28" i="11"/>
  <c r="F15" i="11"/>
  <c r="G20" i="11" s="1"/>
  <c r="D15" i="11"/>
  <c r="E20" i="11" s="1"/>
  <c r="E17" i="11" l="1"/>
  <c r="G15" i="12"/>
  <c r="E15" i="12"/>
  <c r="E19" i="11"/>
  <c r="G17" i="11"/>
  <c r="E16" i="11"/>
  <c r="E18" i="11"/>
  <c r="G19" i="11"/>
  <c r="G16" i="11"/>
  <c r="G18" i="11"/>
  <c r="E32" i="10"/>
  <c r="D32" i="10"/>
  <c r="E31" i="10"/>
  <c r="D31" i="10"/>
  <c r="E30" i="10"/>
  <c r="D30" i="10"/>
  <c r="E29" i="10"/>
  <c r="D29" i="10"/>
  <c r="E28" i="10"/>
  <c r="D28" i="10"/>
  <c r="F15" i="10"/>
  <c r="G19" i="10" s="1"/>
  <c r="D15" i="10"/>
  <c r="E19" i="10" s="1"/>
  <c r="C15" i="10"/>
  <c r="E32" i="9"/>
  <c r="D32" i="9"/>
  <c r="E31" i="9"/>
  <c r="D31" i="9"/>
  <c r="E30" i="9"/>
  <c r="D30" i="9"/>
  <c r="E29" i="9"/>
  <c r="D29" i="9"/>
  <c r="E28" i="9"/>
  <c r="D28" i="9"/>
  <c r="F15" i="9"/>
  <c r="G19" i="9" s="1"/>
  <c r="D15" i="9"/>
  <c r="E19" i="9" s="1"/>
  <c r="C15" i="9"/>
  <c r="G16" i="9" l="1"/>
  <c r="G18" i="10"/>
  <c r="G20" i="9"/>
  <c r="G16" i="10"/>
  <c r="G20" i="10"/>
  <c r="G18" i="9"/>
  <c r="G17" i="10"/>
  <c r="G15" i="10" s="1"/>
  <c r="E16" i="9"/>
  <c r="G15" i="11"/>
  <c r="E15" i="11"/>
  <c r="E16" i="10"/>
  <c r="E18" i="10"/>
  <c r="E20" i="10"/>
  <c r="E17" i="10"/>
  <c r="E18" i="9"/>
  <c r="E20" i="9"/>
  <c r="E17" i="9"/>
  <c r="G17" i="9"/>
  <c r="E32" i="8"/>
  <c r="D32" i="8"/>
  <c r="E31" i="8"/>
  <c r="D31" i="8"/>
  <c r="E30" i="8"/>
  <c r="D30" i="8"/>
  <c r="E29" i="8"/>
  <c r="D29" i="8"/>
  <c r="E28" i="8"/>
  <c r="D28" i="8"/>
  <c r="F15" i="8"/>
  <c r="G20" i="8" s="1"/>
  <c r="D15" i="8"/>
  <c r="E20" i="8" s="1"/>
  <c r="C15" i="8"/>
  <c r="G15" i="9" l="1"/>
  <c r="E15" i="9"/>
  <c r="E15" i="10"/>
  <c r="G17" i="8"/>
  <c r="G19" i="8"/>
  <c r="E17" i="8"/>
  <c r="E19" i="8"/>
  <c r="E16" i="8"/>
  <c r="E18" i="8"/>
  <c r="G16" i="8"/>
  <c r="G18" i="8"/>
  <c r="E33" i="7"/>
  <c r="D33" i="7"/>
  <c r="E32" i="7"/>
  <c r="D32" i="7"/>
  <c r="E31" i="7"/>
  <c r="D31" i="7"/>
  <c r="E30" i="7"/>
  <c r="D30" i="7"/>
  <c r="E29" i="7"/>
  <c r="D29" i="7"/>
  <c r="E28" i="7"/>
  <c r="D28" i="7"/>
  <c r="F15" i="7"/>
  <c r="G21" i="7" s="1"/>
  <c r="D15" i="7"/>
  <c r="E20" i="7" s="1"/>
  <c r="C15" i="7"/>
  <c r="G20" i="7" l="1"/>
  <c r="E21" i="7"/>
  <c r="E19" i="7"/>
  <c r="E17" i="7"/>
  <c r="G16" i="7"/>
  <c r="G18" i="7"/>
  <c r="G15" i="8"/>
  <c r="E15" i="8"/>
  <c r="G17" i="7"/>
  <c r="G19" i="7"/>
  <c r="E16" i="7"/>
  <c r="E18" i="7"/>
  <c r="D29" i="6"/>
  <c r="G15" i="7" l="1"/>
  <c r="E15" i="7"/>
  <c r="E33" i="6"/>
  <c r="D33" i="6"/>
  <c r="E32" i="6"/>
  <c r="D32" i="6"/>
  <c r="E31" i="6"/>
  <c r="D31" i="6"/>
  <c r="E30" i="6"/>
  <c r="D30" i="6"/>
  <c r="E29" i="6"/>
  <c r="E28" i="6"/>
  <c r="D28" i="6"/>
  <c r="F15" i="6"/>
  <c r="G21" i="6" s="1"/>
  <c r="D15" i="6"/>
  <c r="E21" i="6" s="1"/>
  <c r="C15" i="6"/>
  <c r="G18" i="6" l="1"/>
  <c r="G20" i="6"/>
  <c r="G16" i="6"/>
  <c r="E16" i="6"/>
  <c r="E18" i="6"/>
  <c r="E20" i="6"/>
  <c r="E17" i="6"/>
  <c r="E19" i="6"/>
  <c r="G17" i="6"/>
  <c r="G19" i="6"/>
  <c r="E33" i="5"/>
  <c r="D33" i="5"/>
  <c r="E32" i="5"/>
  <c r="D32" i="5"/>
  <c r="E31" i="5"/>
  <c r="D31" i="5"/>
  <c r="E30" i="5"/>
  <c r="D30" i="5"/>
  <c r="E29" i="5"/>
  <c r="D29" i="5"/>
  <c r="E28" i="5"/>
  <c r="D28" i="5"/>
  <c r="F15" i="5"/>
  <c r="G21" i="5" s="1"/>
  <c r="D15" i="5"/>
  <c r="E20" i="5" s="1"/>
  <c r="C15" i="5"/>
  <c r="E19" i="5" l="1"/>
  <c r="E21" i="5"/>
  <c r="E17" i="5"/>
  <c r="G15" i="6"/>
  <c r="E15" i="6"/>
  <c r="G17" i="5"/>
  <c r="G19" i="5"/>
  <c r="E16" i="5"/>
  <c r="E18" i="5"/>
  <c r="G16" i="5"/>
  <c r="G18" i="5"/>
  <c r="G20" i="5"/>
  <c r="C15" i="3"/>
  <c r="E33" i="4"/>
  <c r="D33" i="4"/>
  <c r="E32" i="4"/>
  <c r="D32" i="4"/>
  <c r="E31" i="4"/>
  <c r="D31" i="4"/>
  <c r="E30" i="4"/>
  <c r="D30" i="4"/>
  <c r="E29" i="4"/>
  <c r="D29" i="4"/>
  <c r="E28" i="4"/>
  <c r="D28" i="4"/>
  <c r="F15" i="4"/>
  <c r="G21" i="4" s="1"/>
  <c r="D15" i="4"/>
  <c r="E21" i="4" s="1"/>
  <c r="C15" i="4"/>
  <c r="E33" i="3"/>
  <c r="D33" i="3"/>
  <c r="E32" i="3"/>
  <c r="D32" i="3"/>
  <c r="E31" i="3"/>
  <c r="D31" i="3"/>
  <c r="E30" i="3"/>
  <c r="D30" i="3"/>
  <c r="E29" i="3"/>
  <c r="D29" i="3"/>
  <c r="E28" i="3"/>
  <c r="D28" i="3"/>
  <c r="F15" i="3"/>
  <c r="G21" i="3" s="1"/>
  <c r="D15" i="3"/>
  <c r="E21" i="3" s="1"/>
  <c r="G20" i="4" l="1"/>
  <c r="G16" i="4"/>
  <c r="G18" i="4"/>
  <c r="G15" i="5"/>
  <c r="E15" i="5"/>
  <c r="G20" i="3"/>
  <c r="G16" i="3"/>
  <c r="G18" i="3"/>
  <c r="E16" i="4"/>
  <c r="E18" i="4"/>
  <c r="E20" i="4"/>
  <c r="E17" i="4"/>
  <c r="E19" i="4"/>
  <c r="G17" i="4"/>
  <c r="G19" i="4"/>
  <c r="E16" i="3"/>
  <c r="E18" i="3"/>
  <c r="E20" i="3"/>
  <c r="E17" i="3"/>
  <c r="E19" i="3"/>
  <c r="G17" i="3"/>
  <c r="G19" i="3"/>
  <c r="C15" i="2"/>
  <c r="D15" i="2"/>
  <c r="E16" i="2" s="1"/>
  <c r="F15" i="2"/>
  <c r="G17" i="2" s="1"/>
  <c r="D28" i="2"/>
  <c r="E28" i="2"/>
  <c r="D29" i="2"/>
  <c r="E29" i="2"/>
  <c r="D30" i="2"/>
  <c r="E30" i="2"/>
  <c r="D31" i="2"/>
  <c r="E31" i="2"/>
  <c r="D32" i="2"/>
  <c r="E32" i="2"/>
  <c r="D33" i="2"/>
  <c r="E33" i="2"/>
  <c r="G15" i="3" l="1"/>
  <c r="E17" i="2"/>
  <c r="E21" i="2"/>
  <c r="E20" i="2"/>
  <c r="E19" i="2"/>
  <c r="E18" i="2"/>
  <c r="G15" i="4"/>
  <c r="E15" i="4"/>
  <c r="E15" i="3"/>
  <c r="G20" i="2"/>
  <c r="G18" i="2"/>
  <c r="G16" i="2"/>
  <c r="G21" i="2"/>
  <c r="G19" i="2"/>
  <c r="E33" i="1"/>
  <c r="D33" i="1"/>
  <c r="E32" i="1"/>
  <c r="D32" i="1"/>
  <c r="E31" i="1"/>
  <c r="D31" i="1"/>
  <c r="E30" i="1"/>
  <c r="D30" i="1"/>
  <c r="E29" i="1"/>
  <c r="D29" i="1"/>
  <c r="E28" i="1"/>
  <c r="D28" i="1"/>
  <c r="F15" i="1"/>
  <c r="G20" i="1" s="1"/>
  <c r="D15" i="1"/>
  <c r="E21" i="1" s="1"/>
  <c r="C15" i="1"/>
  <c r="G17" i="1" l="1"/>
  <c r="E15" i="2"/>
  <c r="G21" i="1"/>
  <c r="G15" i="2"/>
  <c r="G18" i="1"/>
  <c r="G19" i="1"/>
  <c r="G16" i="1"/>
  <c r="E16" i="1"/>
  <c r="E18" i="1"/>
  <c r="E20" i="1"/>
  <c r="E17" i="1"/>
  <c r="E19" i="1"/>
  <c r="G15" i="1" l="1"/>
  <c r="E15" i="1"/>
</calcChain>
</file>

<file path=xl/sharedStrings.xml><?xml version="1.0" encoding="utf-8"?>
<sst xmlns="http://schemas.openxmlformats.org/spreadsheetml/2006/main" count="2015" uniqueCount="101">
  <si>
    <t xml:space="preserve">Cuadro 4_003 </t>
  </si>
  <si>
    <t>Superintendencia de Salud y Riesgos Laborales</t>
  </si>
  <si>
    <t xml:space="preserve">Rango de Edad </t>
  </si>
  <si>
    <t>Total Usuarios</t>
  </si>
  <si>
    <t>Mujeres</t>
  </si>
  <si>
    <t>Hombres</t>
  </si>
  <si>
    <t>Usuarios</t>
  </si>
  <si>
    <t>%</t>
  </si>
  <si>
    <t>Total</t>
  </si>
  <si>
    <t>18 - 20</t>
  </si>
  <si>
    <t>21 - 30</t>
  </si>
  <si>
    <t>31 - 40</t>
  </si>
  <si>
    <t>41 - 50</t>
  </si>
  <si>
    <t>51 - 60</t>
  </si>
  <si>
    <t>61 y Mas</t>
  </si>
  <si>
    <t>Fuente: Base de Datos de Usuarios de la SISALRIL</t>
  </si>
  <si>
    <t xml:space="preserve">            Fuente: Base de Datos de Usuarios de la SISALRIL</t>
  </si>
  <si>
    <t>Usuarios de la Oficina Virtual Empleados de la SISALRIL por Rango de Edad y Sexo</t>
  </si>
  <si>
    <t xml:space="preserve">                         Fuente: Base de Datos de Usuarios de la SISALRIL</t>
  </si>
  <si>
    <t>Usuarios Empleados de la SISALRIL por Rango de Edad y Sexo</t>
  </si>
  <si>
    <t>Usuarios de la Oficina Virtual Empleados de la SISALRIL por Rango de Edad según Sexo</t>
  </si>
  <si>
    <t>Al mes de Diciembre de 2015</t>
  </si>
  <si>
    <t>Al mes de Marzo de 2016</t>
  </si>
  <si>
    <t>Al mes de Abril de 2016</t>
  </si>
  <si>
    <t>Al mes de Mayo de 2016</t>
  </si>
  <si>
    <t>Al mes de Junio de 2016</t>
  </si>
  <si>
    <t>Al mes de Julio de 2016</t>
  </si>
  <si>
    <t>Al mes de Agosto de 2016</t>
  </si>
  <si>
    <t>Al mes de Septiembre de 2016</t>
  </si>
  <si>
    <t>Al mes de Octubre de 2016</t>
  </si>
  <si>
    <t>Al mes de Noviembre de 2016</t>
  </si>
  <si>
    <t>Al Mes de Diciembre de 2016</t>
  </si>
  <si>
    <t>Al Mes de Enero de 2017</t>
  </si>
  <si>
    <t>Al Mes de Febrero de 2017</t>
  </si>
  <si>
    <t>Al Mes de Marzo de 2017</t>
  </si>
  <si>
    <t>Al Mes de Abril de 2017</t>
  </si>
  <si>
    <t>Al Mes de Mayo de 2017</t>
  </si>
  <si>
    <t>Al Mes de Junio de 2017</t>
  </si>
  <si>
    <t xml:space="preserve">                                              Fuente: Base de Datos de Usuarios de la SISALRIL</t>
  </si>
  <si>
    <t>Al Mes de Julio de 2017</t>
  </si>
  <si>
    <t>Al Mes de Agosto de 2017</t>
  </si>
  <si>
    <t>Al Mes de Septiembre de 2017</t>
  </si>
  <si>
    <t>Al Mes de Octubre de 2017</t>
  </si>
  <si>
    <t>Al Mes de Noviembre de 2017</t>
  </si>
  <si>
    <t>Al Mes de Diciembre de 2017</t>
  </si>
  <si>
    <t>Al Mes de Enero de 2018</t>
  </si>
  <si>
    <t>Al Mes de Febrero de 2018</t>
  </si>
  <si>
    <t>Al Mes de Marzo de 2018</t>
  </si>
  <si>
    <t>Al Mes de Abril de 2018</t>
  </si>
  <si>
    <t>Al Mes de Mayo de 2018</t>
  </si>
  <si>
    <t>Al Mes de Junio de 2018</t>
  </si>
  <si>
    <t>Al Mes de Julio de 2018</t>
  </si>
  <si>
    <t>Al Mes de Agosto de 2018</t>
  </si>
  <si>
    <t>Al Mes de Septiembre de 2018</t>
  </si>
  <si>
    <t>Al Mes de Octubre de 2018</t>
  </si>
  <si>
    <t>Al Mes de Noviembre de 2018</t>
  </si>
  <si>
    <t>Al Mes de Diciembre de 2018</t>
  </si>
  <si>
    <t>Al Mes de Enero de 2019</t>
  </si>
  <si>
    <t>Al Mes de Febrero de 2019</t>
  </si>
  <si>
    <t>Al Mes de Marzo de 2019</t>
  </si>
  <si>
    <t>Al Mes de Abril de 2019</t>
  </si>
  <si>
    <t>Al mes de Mayo de 2019</t>
  </si>
  <si>
    <t>Al Mes de Junio de 2019</t>
  </si>
  <si>
    <t>Al mes de Julio de 2019</t>
  </si>
  <si>
    <t>Al mes de Agosto de 2019</t>
  </si>
  <si>
    <t>Al mes de Septiembre de 2019</t>
  </si>
  <si>
    <t>Al mes de Octubre de 2019</t>
  </si>
  <si>
    <t>Al mes de Noviembre de 2019</t>
  </si>
  <si>
    <t>Al mes de Diciembre de 2019</t>
  </si>
  <si>
    <t>Al mes de Enero de 2020</t>
  </si>
  <si>
    <t>Al mes de Febrero de 2020</t>
  </si>
  <si>
    <t>Al mes de Marzo de 2020</t>
  </si>
  <si>
    <t>Al mes de Abril de 2020</t>
  </si>
  <si>
    <t>Al mes de Mayo de 2020</t>
  </si>
  <si>
    <t>Al mes de Junio de 2020</t>
  </si>
  <si>
    <t>Al mes de Julio de 2020</t>
  </si>
  <si>
    <t>Al mes de Agosto de 2020</t>
  </si>
  <si>
    <t>Al mes de Septiembre de 2020</t>
  </si>
  <si>
    <t>Al mes de Octubre de 2020</t>
  </si>
  <si>
    <t>Al mes de Noviembre de 2020</t>
  </si>
  <si>
    <t>Al mes de Diciembre de 2020</t>
  </si>
  <si>
    <t>Al mes de Enero de 2021</t>
  </si>
  <si>
    <t>Al mes de Febrero de 2021</t>
  </si>
  <si>
    <t>Al mes de Marzo de 2021</t>
  </si>
  <si>
    <t>Al mes de Abril de 2021</t>
  </si>
  <si>
    <t>Al mes de Mayo de 2021</t>
  </si>
  <si>
    <t>Al mes de Junio de 2021</t>
  </si>
  <si>
    <t>Al mes de Julio de 2021</t>
  </si>
  <si>
    <t>Al mes de Agosto de 2021</t>
  </si>
  <si>
    <t>Al mes de Septiembre de 2021</t>
  </si>
  <si>
    <t>Al mes de Diciembre de 2021</t>
  </si>
  <si>
    <t>18 -20</t>
  </si>
  <si>
    <t>Al mes de Marzo de 2022</t>
  </si>
  <si>
    <t>Al mes de Junio de 2022</t>
  </si>
  <si>
    <t>Al mes de Agosto de 2022</t>
  </si>
  <si>
    <t>Al mes de Diciembre de 2022</t>
  </si>
  <si>
    <t>Al mes de Marzo de 2023</t>
  </si>
  <si>
    <t>Al mes de Junio de 2023</t>
  </si>
  <si>
    <t>Al mes de Septiembre de 2023</t>
  </si>
  <si>
    <t>Al mes de Diciembre de 2023</t>
  </si>
  <si>
    <t>Al mes de Marzo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</si>
</sst>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0.0%"/>
    <numFmt numFmtId="165" formatCode=";;;"/>
    <numFmt numFmtId="166" formatCode="#,##0.0000"/>
    <numFmt numFmtId="167" formatCode="#,##0.0000000"/>
  </numFmts>
  <fonts count="4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u/>
      <sz val="11"/>
      <color theme="10"/>
      <name val="Calibri"/>
      <family val="2"/>
    </font>
    <font>
      <b/>
      <sz val="12"/>
      <color theme="1"/>
      <name val="Arial"/>
      <family val="2"/>
    </font>
    <font>
      <b/>
      <sz val="12"/>
      <color theme="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0"/>
      <name val="Arial"/>
      <family val="2"/>
    </font>
    <font>
      <sz val="10"/>
      <color theme="0"/>
      <name val="Arial"/>
      <family val="2"/>
    </font>
    <font>
      <sz val="12"/>
      <color theme="1"/>
      <name val="Franklin Gothic Book"/>
      <family val="2"/>
    </font>
    <font>
      <u/>
      <sz val="11"/>
      <color theme="10"/>
      <name val="Franklin Gothic Book"/>
      <family val="2"/>
    </font>
    <font>
      <b/>
      <sz val="12"/>
      <color theme="1"/>
      <name val="Franklin Gothic Book"/>
      <family val="2"/>
    </font>
    <font>
      <b/>
      <sz val="12"/>
      <color theme="0"/>
      <name val="Franklin Gothic Book"/>
      <family val="2"/>
    </font>
    <font>
      <b/>
      <sz val="11"/>
      <color theme="1"/>
      <name val="Franklin Gothic Book"/>
      <family val="2"/>
    </font>
    <font>
      <b/>
      <sz val="10"/>
      <color theme="1"/>
      <name val="Franklin Gothic Book"/>
      <family val="2"/>
    </font>
    <font>
      <sz val="11"/>
      <name val="Franklin Gothic Book"/>
      <family val="2"/>
    </font>
    <font>
      <sz val="10"/>
      <color theme="1"/>
      <name val="Franklin Gothic Book"/>
      <family val="2"/>
    </font>
    <font>
      <sz val="9"/>
      <color theme="1"/>
      <name val="Franklin Gothic Book"/>
      <family val="2"/>
    </font>
    <font>
      <b/>
      <sz val="9"/>
      <color theme="1"/>
      <name val="Franklin Gothic Book"/>
      <family val="2"/>
    </font>
    <font>
      <sz val="11"/>
      <color theme="1"/>
      <name val="Franklin Gothic Book"/>
      <family val="2"/>
    </font>
    <font>
      <sz val="10"/>
      <name val="Franklin Gothic Book"/>
      <family val="2"/>
    </font>
  </fonts>
  <fills count="8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003EAB"/>
        <bgColor indexed="64"/>
      </patternFill>
    </fill>
    <fill>
      <patternFill patternType="solid">
        <fgColor rgb="FF00A4EB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indexed="64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auto="1"/>
      </right>
      <top/>
      <bottom/>
      <diagonal/>
    </border>
    <border>
      <left style="thin">
        <color indexed="64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14996795556505021"/>
      </left>
      <right style="thin">
        <color indexed="64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3743705557422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4.9989318521683403E-2"/>
      </top>
      <bottom/>
      <diagonal/>
    </border>
    <border>
      <left style="thin">
        <color indexed="64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theme="0" tint="-0.149967955565050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1"/>
      </top>
      <bottom style="thin">
        <color theme="0"/>
      </bottom>
      <diagonal/>
    </border>
    <border>
      <left style="thin">
        <color theme="1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1"/>
      </right>
      <top style="thin">
        <color theme="0"/>
      </top>
      <bottom style="thin">
        <color theme="0"/>
      </bottom>
      <diagonal/>
    </border>
    <border>
      <left style="thin">
        <color theme="1"/>
      </left>
      <right style="thin">
        <color theme="0" tint="-0.14996795556505021"/>
      </right>
      <top/>
      <bottom/>
      <diagonal/>
    </border>
    <border>
      <left style="thin">
        <color theme="0" tint="-0.14996795556505021"/>
      </left>
      <right style="thin">
        <color theme="1"/>
      </right>
      <top/>
      <bottom/>
      <diagonal/>
    </border>
    <border>
      <left/>
      <right style="thin">
        <color theme="1"/>
      </right>
      <top/>
      <bottom/>
      <diagonal/>
    </border>
    <border>
      <left style="thin">
        <color theme="1"/>
      </left>
      <right style="thin">
        <color theme="0" tint="-0.1499679555650502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/>
      <right style="thin">
        <color theme="1"/>
      </right>
      <top/>
      <bottom style="thin">
        <color theme="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indexed="64"/>
      </top>
      <bottom/>
      <diagonal/>
    </border>
    <border>
      <left style="thin">
        <color theme="0" tint="-0.14996795556505021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5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</cellStyleXfs>
  <cellXfs count="264">
    <xf numFmtId="0" fontId="0" fillId="0" borderId="0" xfId="0"/>
    <xf numFmtId="0" fontId="14" fillId="0" borderId="0" xfId="0" applyFont="1"/>
    <xf numFmtId="0" fontId="14" fillId="0" borderId="1" xfId="0" applyFont="1" applyBorder="1"/>
    <xf numFmtId="0" fontId="14" fillId="0" borderId="2" xfId="0" applyFont="1" applyBorder="1"/>
    <xf numFmtId="0" fontId="14" fillId="0" borderId="3" xfId="0" applyFont="1" applyBorder="1"/>
    <xf numFmtId="0" fontId="15" fillId="0" borderId="0" xfId="3" applyAlignment="1" applyProtection="1"/>
    <xf numFmtId="0" fontId="14" fillId="0" borderId="4" xfId="0" applyFont="1" applyBorder="1"/>
    <xf numFmtId="0" fontId="14" fillId="0" borderId="0" xfId="0" applyFont="1" applyBorder="1"/>
    <xf numFmtId="0" fontId="14" fillId="0" borderId="5" xfId="0" applyFont="1" applyBorder="1"/>
    <xf numFmtId="0" fontId="14" fillId="0" borderId="6" xfId="0" applyFont="1" applyBorder="1"/>
    <xf numFmtId="0" fontId="14" fillId="0" borderId="7" xfId="0" applyFont="1" applyBorder="1"/>
    <xf numFmtId="0" fontId="14" fillId="0" borderId="8" xfId="0" applyFont="1" applyBorder="1"/>
    <xf numFmtId="0" fontId="16" fillId="2" borderId="4" xfId="0" applyFont="1" applyFill="1" applyBorder="1" applyAlignment="1">
      <alignment horizontal="center" vertical="center"/>
    </xf>
    <xf numFmtId="0" fontId="16" fillId="2" borderId="0" xfId="0" applyFont="1" applyFill="1" applyBorder="1" applyAlignment="1">
      <alignment horizontal="center" vertical="center"/>
    </xf>
    <xf numFmtId="0" fontId="16" fillId="2" borderId="9" xfId="0" applyFont="1" applyFill="1" applyBorder="1" applyAlignment="1">
      <alignment horizontal="center" vertical="center"/>
    </xf>
    <xf numFmtId="0" fontId="16" fillId="2" borderId="5" xfId="0" applyFont="1" applyFill="1" applyBorder="1" applyAlignment="1">
      <alignment horizontal="center" vertical="center"/>
    </xf>
    <xf numFmtId="0" fontId="17" fillId="3" borderId="14" xfId="0" applyFont="1" applyFill="1" applyBorder="1" applyAlignment="1">
      <alignment horizontal="right" vertical="center"/>
    </xf>
    <xf numFmtId="0" fontId="17" fillId="3" borderId="15" xfId="0" applyFont="1" applyFill="1" applyBorder="1" applyAlignment="1">
      <alignment horizontal="right" vertical="center"/>
    </xf>
    <xf numFmtId="0" fontId="18" fillId="4" borderId="16" xfId="0" applyFont="1" applyFill="1" applyBorder="1" applyAlignment="1">
      <alignment horizontal="center" vertical="center"/>
    </xf>
    <xf numFmtId="3" fontId="19" fillId="4" borderId="17" xfId="1" applyNumberFormat="1" applyFont="1" applyFill="1" applyBorder="1" applyAlignment="1">
      <alignment vertical="center"/>
    </xf>
    <xf numFmtId="164" fontId="19" fillId="4" borderId="17" xfId="2" applyNumberFormat="1" applyFont="1" applyFill="1" applyBorder="1" applyAlignment="1">
      <alignment vertical="center"/>
    </xf>
    <xf numFmtId="164" fontId="19" fillId="4" borderId="18" xfId="2" applyNumberFormat="1" applyFont="1" applyFill="1" applyBorder="1" applyAlignment="1">
      <alignment vertical="center"/>
    </xf>
    <xf numFmtId="0" fontId="20" fillId="0" borderId="16" xfId="0" applyFont="1" applyFill="1" applyBorder="1"/>
    <xf numFmtId="3" fontId="21" fillId="5" borderId="17" xfId="1" applyNumberFormat="1" applyFont="1" applyFill="1" applyBorder="1" applyAlignment="1">
      <alignment horizontal="right" vertical="center"/>
    </xf>
    <xf numFmtId="3" fontId="21" fillId="0" borderId="17" xfId="1" applyNumberFormat="1" applyFont="1" applyFill="1" applyBorder="1" applyAlignment="1">
      <alignment horizontal="right" vertical="center"/>
    </xf>
    <xf numFmtId="164" fontId="21" fillId="0" borderId="17" xfId="2" applyNumberFormat="1" applyFont="1" applyFill="1" applyBorder="1" applyAlignment="1">
      <alignment horizontal="right" vertical="center"/>
    </xf>
    <xf numFmtId="164" fontId="22" fillId="0" borderId="18" xfId="2" applyNumberFormat="1" applyFont="1" applyFill="1" applyBorder="1"/>
    <xf numFmtId="0" fontId="20" fillId="0" borderId="19" xfId="0" applyFont="1" applyFill="1" applyBorder="1"/>
    <xf numFmtId="3" fontId="21" fillId="5" borderId="20" xfId="1" applyNumberFormat="1" applyFont="1" applyFill="1" applyBorder="1" applyAlignment="1">
      <alignment horizontal="right" vertical="center"/>
    </xf>
    <xf numFmtId="3" fontId="21" fillId="0" borderId="20" xfId="1" applyNumberFormat="1" applyFont="1" applyFill="1" applyBorder="1" applyAlignment="1">
      <alignment horizontal="right" vertical="center"/>
    </xf>
    <xf numFmtId="164" fontId="21" fillId="0" borderId="20" xfId="2" applyNumberFormat="1" applyFont="1" applyFill="1" applyBorder="1" applyAlignment="1">
      <alignment horizontal="right" vertical="center"/>
    </xf>
    <xf numFmtId="164" fontId="22" fillId="0" borderId="21" xfId="2" applyNumberFormat="1" applyFont="1" applyFill="1" applyBorder="1"/>
    <xf numFmtId="0" fontId="23" fillId="0" borderId="0" xfId="0" applyFont="1"/>
    <xf numFmtId="0" fontId="24" fillId="0" borderId="0" xfId="0" applyFont="1"/>
    <xf numFmtId="165" fontId="20" fillId="0" borderId="0" xfId="0" applyNumberFormat="1" applyFont="1" applyFill="1" applyBorder="1"/>
    <xf numFmtId="165" fontId="21" fillId="0" borderId="0" xfId="1" applyNumberFormat="1" applyFont="1" applyFill="1" applyBorder="1" applyAlignment="1">
      <alignment horizontal="right" vertical="center"/>
    </xf>
    <xf numFmtId="165" fontId="0" fillId="0" borderId="0" xfId="0" applyNumberFormat="1"/>
    <xf numFmtId="0" fontId="20" fillId="0" borderId="0" xfId="0" applyFont="1" applyFill="1" applyBorder="1"/>
    <xf numFmtId="165" fontId="12" fillId="0" borderId="0" xfId="1" applyNumberFormat="1" applyFont="1" applyFill="1" applyBorder="1" applyAlignment="1">
      <alignment horizontal="right" vertical="center"/>
    </xf>
    <xf numFmtId="3" fontId="12" fillId="0" borderId="20" xfId="1" applyNumberFormat="1" applyFont="1" applyFill="1" applyBorder="1" applyAlignment="1">
      <alignment horizontal="right" vertical="center"/>
    </xf>
    <xf numFmtId="164" fontId="12" fillId="0" borderId="20" xfId="2" applyNumberFormat="1" applyFont="1" applyFill="1" applyBorder="1" applyAlignment="1">
      <alignment horizontal="right" vertical="center"/>
    </xf>
    <xf numFmtId="3" fontId="12" fillId="5" borderId="20" xfId="1" applyNumberFormat="1" applyFont="1" applyFill="1" applyBorder="1" applyAlignment="1">
      <alignment horizontal="right" vertical="center"/>
    </xf>
    <xf numFmtId="3" fontId="12" fillId="0" borderId="17" xfId="1" applyNumberFormat="1" applyFont="1" applyFill="1" applyBorder="1" applyAlignment="1">
      <alignment horizontal="right" vertical="center"/>
    </xf>
    <xf numFmtId="164" fontId="12" fillId="0" borderId="17" xfId="2" applyNumberFormat="1" applyFont="1" applyFill="1" applyBorder="1" applyAlignment="1">
      <alignment horizontal="right" vertical="center"/>
    </xf>
    <xf numFmtId="3" fontId="12" fillId="5" borderId="17" xfId="1" applyNumberFormat="1" applyFont="1" applyFill="1" applyBorder="1" applyAlignment="1">
      <alignment horizontal="right" vertical="center"/>
    </xf>
    <xf numFmtId="43" fontId="14" fillId="0" borderId="0" xfId="1" applyFont="1"/>
    <xf numFmtId="3" fontId="11" fillId="5" borderId="17" xfId="1" applyNumberFormat="1" applyFont="1" applyFill="1" applyBorder="1" applyAlignment="1">
      <alignment horizontal="right" vertical="center"/>
    </xf>
    <xf numFmtId="3" fontId="11" fillId="0" borderId="17" xfId="1" applyNumberFormat="1" applyFont="1" applyFill="1" applyBorder="1" applyAlignment="1">
      <alignment horizontal="right" vertical="center"/>
    </xf>
    <xf numFmtId="164" fontId="11" fillId="5" borderId="0" xfId="2" applyNumberFormat="1" applyFont="1" applyFill="1" applyBorder="1" applyAlignment="1">
      <alignment horizontal="right" vertical="center"/>
    </xf>
    <xf numFmtId="164" fontId="11" fillId="5" borderId="22" xfId="2" applyNumberFormat="1" applyFont="1" applyFill="1" applyBorder="1" applyAlignment="1">
      <alignment horizontal="right" vertical="center"/>
    </xf>
    <xf numFmtId="3" fontId="11" fillId="5" borderId="20" xfId="1" applyNumberFormat="1" applyFont="1" applyFill="1" applyBorder="1" applyAlignment="1">
      <alignment horizontal="right" vertical="center"/>
    </xf>
    <xf numFmtId="3" fontId="11" fillId="0" borderId="20" xfId="1" applyNumberFormat="1" applyFont="1" applyFill="1" applyBorder="1" applyAlignment="1">
      <alignment horizontal="right" vertical="center"/>
    </xf>
    <xf numFmtId="164" fontId="11" fillId="5" borderId="23" xfId="2" applyNumberFormat="1" applyFont="1" applyFill="1" applyBorder="1" applyAlignment="1">
      <alignment horizontal="right" vertical="center"/>
    </xf>
    <xf numFmtId="164" fontId="11" fillId="5" borderId="24" xfId="2" applyNumberFormat="1" applyFont="1" applyFill="1" applyBorder="1" applyAlignment="1">
      <alignment horizontal="right" vertical="center"/>
    </xf>
    <xf numFmtId="165" fontId="11" fillId="0" borderId="0" xfId="1" applyNumberFormat="1" applyFont="1" applyFill="1" applyBorder="1" applyAlignment="1">
      <alignment horizontal="right" vertical="center"/>
    </xf>
    <xf numFmtId="164" fontId="19" fillId="4" borderId="26" xfId="2" applyNumberFormat="1" applyFont="1" applyFill="1" applyBorder="1" applyAlignment="1">
      <alignment vertical="center"/>
    </xf>
    <xf numFmtId="3" fontId="19" fillId="4" borderId="26" xfId="1" applyNumberFormat="1" applyFont="1" applyFill="1" applyBorder="1" applyAlignment="1">
      <alignment vertical="center"/>
    </xf>
    <xf numFmtId="164" fontId="19" fillId="4" borderId="25" xfId="2" applyNumberFormat="1" applyFont="1" applyFill="1" applyBorder="1" applyAlignment="1">
      <alignment vertical="center"/>
    </xf>
    <xf numFmtId="3" fontId="10" fillId="5" borderId="17" xfId="1" applyNumberFormat="1" applyFont="1" applyFill="1" applyBorder="1" applyAlignment="1">
      <alignment horizontal="right" vertical="center"/>
    </xf>
    <xf numFmtId="3" fontId="10" fillId="0" borderId="17" xfId="1" applyNumberFormat="1" applyFont="1" applyFill="1" applyBorder="1" applyAlignment="1">
      <alignment horizontal="right" vertical="center"/>
    </xf>
    <xf numFmtId="164" fontId="10" fillId="5" borderId="0" xfId="2" applyNumberFormat="1" applyFont="1" applyFill="1" applyBorder="1" applyAlignment="1">
      <alignment horizontal="right" vertical="center"/>
    </xf>
    <xf numFmtId="164" fontId="10" fillId="5" borderId="22" xfId="2" applyNumberFormat="1" applyFont="1" applyFill="1" applyBorder="1" applyAlignment="1">
      <alignment horizontal="right" vertical="center"/>
    </xf>
    <xf numFmtId="3" fontId="10" fillId="5" borderId="20" xfId="1" applyNumberFormat="1" applyFont="1" applyFill="1" applyBorder="1" applyAlignment="1">
      <alignment horizontal="right" vertical="center"/>
    </xf>
    <xf numFmtId="3" fontId="10" fillId="0" borderId="20" xfId="1" applyNumberFormat="1" applyFont="1" applyFill="1" applyBorder="1" applyAlignment="1">
      <alignment horizontal="right" vertical="center"/>
    </xf>
    <xf numFmtId="164" fontId="10" fillId="5" borderId="23" xfId="2" applyNumberFormat="1" applyFont="1" applyFill="1" applyBorder="1" applyAlignment="1">
      <alignment horizontal="right" vertical="center"/>
    </xf>
    <xf numFmtId="164" fontId="10" fillId="5" borderId="24" xfId="2" applyNumberFormat="1" applyFont="1" applyFill="1" applyBorder="1" applyAlignment="1">
      <alignment horizontal="right" vertical="center"/>
    </xf>
    <xf numFmtId="165" fontId="10" fillId="0" borderId="0" xfId="1" applyNumberFormat="1" applyFont="1" applyFill="1" applyBorder="1" applyAlignment="1">
      <alignment horizontal="right" vertical="center"/>
    </xf>
    <xf numFmtId="0" fontId="17" fillId="3" borderId="27" xfId="0" applyFont="1" applyFill="1" applyBorder="1" applyAlignment="1">
      <alignment horizontal="right" vertical="center"/>
    </xf>
    <xf numFmtId="0" fontId="17" fillId="3" borderId="28" xfId="0" applyFont="1" applyFill="1" applyBorder="1" applyAlignment="1">
      <alignment horizontal="right" vertical="center"/>
    </xf>
    <xf numFmtId="3" fontId="9" fillId="5" borderId="17" xfId="1" applyNumberFormat="1" applyFont="1" applyFill="1" applyBorder="1" applyAlignment="1">
      <alignment horizontal="right" vertical="center"/>
    </xf>
    <xf numFmtId="3" fontId="9" fillId="0" borderId="17" xfId="1" applyNumberFormat="1" applyFont="1" applyFill="1" applyBorder="1" applyAlignment="1">
      <alignment horizontal="right" vertical="center"/>
    </xf>
    <xf numFmtId="164" fontId="9" fillId="5" borderId="0" xfId="2" applyNumberFormat="1" applyFont="1" applyFill="1" applyBorder="1" applyAlignment="1">
      <alignment horizontal="right" vertical="center"/>
    </xf>
    <xf numFmtId="164" fontId="9" fillId="5" borderId="22" xfId="2" applyNumberFormat="1" applyFont="1" applyFill="1" applyBorder="1" applyAlignment="1">
      <alignment horizontal="right" vertical="center"/>
    </xf>
    <xf numFmtId="3" fontId="9" fillId="5" borderId="20" xfId="1" applyNumberFormat="1" applyFont="1" applyFill="1" applyBorder="1" applyAlignment="1">
      <alignment horizontal="right" vertical="center"/>
    </xf>
    <xf numFmtId="3" fontId="9" fillId="0" borderId="20" xfId="1" applyNumberFormat="1" applyFont="1" applyFill="1" applyBorder="1" applyAlignment="1">
      <alignment horizontal="right" vertical="center"/>
    </xf>
    <xf numFmtId="164" fontId="9" fillId="5" borderId="23" xfId="2" applyNumberFormat="1" applyFont="1" applyFill="1" applyBorder="1" applyAlignment="1">
      <alignment horizontal="right" vertical="center"/>
    </xf>
    <xf numFmtId="164" fontId="9" fillId="5" borderId="24" xfId="2" applyNumberFormat="1" applyFont="1" applyFill="1" applyBorder="1" applyAlignment="1">
      <alignment horizontal="right" vertical="center"/>
    </xf>
    <xf numFmtId="165" fontId="9" fillId="0" borderId="0" xfId="1" applyNumberFormat="1" applyFont="1" applyFill="1" applyBorder="1" applyAlignment="1">
      <alignment horizontal="right" vertical="center"/>
    </xf>
    <xf numFmtId="0" fontId="18" fillId="4" borderId="30" xfId="0" applyFont="1" applyFill="1" applyBorder="1" applyAlignment="1">
      <alignment horizontal="center" vertical="center"/>
    </xf>
    <xf numFmtId="3" fontId="19" fillId="4" borderId="31" xfId="1" applyNumberFormat="1" applyFont="1" applyFill="1" applyBorder="1" applyAlignment="1">
      <alignment vertical="center"/>
    </xf>
    <xf numFmtId="164" fontId="19" fillId="4" borderId="31" xfId="2" applyNumberFormat="1" applyFont="1" applyFill="1" applyBorder="1" applyAlignment="1">
      <alignment vertical="center"/>
    </xf>
    <xf numFmtId="164" fontId="19" fillId="4" borderId="32" xfId="2" applyNumberFormat="1" applyFont="1" applyFill="1" applyBorder="1" applyAlignment="1">
      <alignment vertical="center"/>
    </xf>
    <xf numFmtId="0" fontId="17" fillId="3" borderId="33" xfId="0" applyFont="1" applyFill="1" applyBorder="1" applyAlignment="1">
      <alignment horizontal="right" vertical="center"/>
    </xf>
    <xf numFmtId="0" fontId="17" fillId="3" borderId="38" xfId="0" applyFont="1" applyFill="1" applyBorder="1" applyAlignment="1">
      <alignment horizontal="right" vertical="center"/>
    </xf>
    <xf numFmtId="0" fontId="18" fillId="4" borderId="39" xfId="0" applyFont="1" applyFill="1" applyBorder="1" applyAlignment="1">
      <alignment horizontal="center" vertical="center"/>
    </xf>
    <xf numFmtId="164" fontId="19" fillId="4" borderId="40" xfId="2" applyNumberFormat="1" applyFont="1" applyFill="1" applyBorder="1" applyAlignment="1">
      <alignment vertical="center"/>
    </xf>
    <xf numFmtId="0" fontId="20" fillId="0" borderId="39" xfId="0" applyFont="1" applyFill="1" applyBorder="1"/>
    <xf numFmtId="164" fontId="9" fillId="5" borderId="41" xfId="2" applyNumberFormat="1" applyFont="1" applyFill="1" applyBorder="1" applyAlignment="1">
      <alignment horizontal="right" vertical="center"/>
    </xf>
    <xf numFmtId="0" fontId="20" fillId="0" borderId="42" xfId="0" applyFont="1" applyFill="1" applyBorder="1"/>
    <xf numFmtId="3" fontId="9" fillId="5" borderId="43" xfId="1" applyNumberFormat="1" applyFont="1" applyFill="1" applyBorder="1" applyAlignment="1">
      <alignment horizontal="right" vertical="center"/>
    </xf>
    <xf numFmtId="3" fontId="9" fillId="0" borderId="43" xfId="1" applyNumberFormat="1" applyFont="1" applyFill="1" applyBorder="1" applyAlignment="1">
      <alignment horizontal="right" vertical="center"/>
    </xf>
    <xf numFmtId="164" fontId="9" fillId="5" borderId="44" xfId="2" applyNumberFormat="1" applyFont="1" applyFill="1" applyBorder="1" applyAlignment="1">
      <alignment horizontal="right" vertical="center"/>
    </xf>
    <xf numFmtId="164" fontId="9" fillId="5" borderId="45" xfId="2" applyNumberFormat="1" applyFont="1" applyFill="1" applyBorder="1" applyAlignment="1">
      <alignment horizontal="right" vertical="center"/>
    </xf>
    <xf numFmtId="164" fontId="19" fillId="4" borderId="46" xfId="2" applyNumberFormat="1" applyFont="1" applyFill="1" applyBorder="1" applyAlignment="1">
      <alignment vertical="center"/>
    </xf>
    <xf numFmtId="164" fontId="19" fillId="4" borderId="47" xfId="2" applyNumberFormat="1" applyFont="1" applyFill="1" applyBorder="1" applyAlignment="1">
      <alignment vertical="center"/>
    </xf>
    <xf numFmtId="3" fontId="8" fillId="5" borderId="17" xfId="1" applyNumberFormat="1" applyFont="1" applyFill="1" applyBorder="1" applyAlignment="1">
      <alignment horizontal="right" vertical="center"/>
    </xf>
    <xf numFmtId="3" fontId="8" fillId="0" borderId="17" xfId="1" applyNumberFormat="1" applyFont="1" applyFill="1" applyBorder="1" applyAlignment="1">
      <alignment horizontal="right" vertical="center"/>
    </xf>
    <xf numFmtId="164" fontId="8" fillId="5" borderId="0" xfId="2" applyNumberFormat="1" applyFont="1" applyFill="1" applyBorder="1" applyAlignment="1">
      <alignment horizontal="right" vertical="center"/>
    </xf>
    <xf numFmtId="164" fontId="8" fillId="5" borderId="22" xfId="2" applyNumberFormat="1" applyFont="1" applyFill="1" applyBorder="1" applyAlignment="1">
      <alignment horizontal="right" vertical="center"/>
    </xf>
    <xf numFmtId="3" fontId="8" fillId="5" borderId="20" xfId="1" applyNumberFormat="1" applyFont="1" applyFill="1" applyBorder="1" applyAlignment="1">
      <alignment horizontal="right" vertical="center"/>
    </xf>
    <xf numFmtId="3" fontId="8" fillId="0" borderId="20" xfId="1" applyNumberFormat="1" applyFont="1" applyFill="1" applyBorder="1" applyAlignment="1">
      <alignment horizontal="right" vertical="center"/>
    </xf>
    <xf numFmtId="164" fontId="8" fillId="5" borderId="23" xfId="2" applyNumberFormat="1" applyFont="1" applyFill="1" applyBorder="1" applyAlignment="1">
      <alignment horizontal="right" vertical="center"/>
    </xf>
    <xf numFmtId="164" fontId="8" fillId="5" borderId="24" xfId="2" applyNumberFormat="1" applyFont="1" applyFill="1" applyBorder="1" applyAlignment="1">
      <alignment horizontal="right" vertical="center"/>
    </xf>
    <xf numFmtId="165" fontId="8" fillId="0" borderId="0" xfId="1" applyNumberFormat="1" applyFont="1" applyFill="1" applyBorder="1" applyAlignment="1">
      <alignment horizontal="right" vertical="center"/>
    </xf>
    <xf numFmtId="0" fontId="18" fillId="4" borderId="29" xfId="0" applyFont="1" applyFill="1" applyBorder="1" applyAlignment="1">
      <alignment horizontal="center" vertical="center"/>
    </xf>
    <xf numFmtId="3" fontId="19" fillId="4" borderId="27" xfId="1" applyNumberFormat="1" applyFont="1" applyFill="1" applyBorder="1" applyAlignment="1">
      <alignment vertical="center"/>
    </xf>
    <xf numFmtId="9" fontId="19" fillId="4" borderId="27" xfId="2" applyFont="1" applyFill="1" applyBorder="1" applyAlignment="1">
      <alignment vertical="center"/>
    </xf>
    <xf numFmtId="9" fontId="19" fillId="4" borderId="28" xfId="2" applyFont="1" applyFill="1" applyBorder="1" applyAlignment="1">
      <alignment vertical="center"/>
    </xf>
    <xf numFmtId="3" fontId="14" fillId="0" borderId="0" xfId="0" applyNumberFormat="1" applyFont="1"/>
    <xf numFmtId="0" fontId="15" fillId="0" borderId="0" xfId="4" applyAlignment="1" applyProtection="1"/>
    <xf numFmtId="3" fontId="7" fillId="5" borderId="17" xfId="1" applyNumberFormat="1" applyFont="1" applyFill="1" applyBorder="1" applyAlignment="1">
      <alignment horizontal="right" vertical="center"/>
    </xf>
    <xf numFmtId="3" fontId="7" fillId="0" borderId="17" xfId="1" applyNumberFormat="1" applyFont="1" applyFill="1" applyBorder="1" applyAlignment="1">
      <alignment horizontal="right" vertical="center"/>
    </xf>
    <xf numFmtId="164" fontId="7" fillId="5" borderId="0" xfId="2" applyNumberFormat="1" applyFont="1" applyFill="1" applyBorder="1" applyAlignment="1">
      <alignment horizontal="right" vertical="center"/>
    </xf>
    <xf numFmtId="164" fontId="7" fillId="5" borderId="22" xfId="2" applyNumberFormat="1" applyFont="1" applyFill="1" applyBorder="1" applyAlignment="1">
      <alignment horizontal="right" vertical="center"/>
    </xf>
    <xf numFmtId="3" fontId="7" fillId="5" borderId="20" xfId="1" applyNumberFormat="1" applyFont="1" applyFill="1" applyBorder="1" applyAlignment="1">
      <alignment horizontal="right" vertical="center"/>
    </xf>
    <xf numFmtId="3" fontId="7" fillId="0" borderId="20" xfId="1" applyNumberFormat="1" applyFont="1" applyFill="1" applyBorder="1" applyAlignment="1">
      <alignment horizontal="right" vertical="center"/>
    </xf>
    <xf numFmtId="164" fontId="7" fillId="5" borderId="23" xfId="2" applyNumberFormat="1" applyFont="1" applyFill="1" applyBorder="1" applyAlignment="1">
      <alignment horizontal="right" vertical="center"/>
    </xf>
    <xf numFmtId="164" fontId="7" fillId="5" borderId="24" xfId="2" applyNumberFormat="1" applyFont="1" applyFill="1" applyBorder="1" applyAlignment="1">
      <alignment horizontal="right" vertical="center"/>
    </xf>
    <xf numFmtId="165" fontId="7" fillId="0" borderId="0" xfId="1" applyNumberFormat="1" applyFont="1" applyFill="1" applyBorder="1" applyAlignment="1">
      <alignment horizontal="right" vertical="center"/>
    </xf>
    <xf numFmtId="3" fontId="6" fillId="5" borderId="17" xfId="1" applyNumberFormat="1" applyFont="1" applyFill="1" applyBorder="1" applyAlignment="1">
      <alignment horizontal="right" vertical="center"/>
    </xf>
    <xf numFmtId="3" fontId="6" fillId="0" borderId="17" xfId="1" applyNumberFormat="1" applyFont="1" applyFill="1" applyBorder="1" applyAlignment="1">
      <alignment horizontal="right" vertical="center"/>
    </xf>
    <xf numFmtId="164" fontId="6" fillId="5" borderId="0" xfId="2" applyNumberFormat="1" applyFont="1" applyFill="1" applyBorder="1" applyAlignment="1">
      <alignment horizontal="right" vertical="center"/>
    </xf>
    <xf numFmtId="164" fontId="6" fillId="5" borderId="22" xfId="2" applyNumberFormat="1" applyFont="1" applyFill="1" applyBorder="1" applyAlignment="1">
      <alignment horizontal="right" vertical="center"/>
    </xf>
    <xf numFmtId="3" fontId="6" fillId="5" borderId="20" xfId="1" applyNumberFormat="1" applyFont="1" applyFill="1" applyBorder="1" applyAlignment="1">
      <alignment horizontal="right" vertical="center"/>
    </xf>
    <xf numFmtId="3" fontId="6" fillId="0" borderId="20" xfId="1" applyNumberFormat="1" applyFont="1" applyFill="1" applyBorder="1" applyAlignment="1">
      <alignment horizontal="right" vertical="center"/>
    </xf>
    <xf numFmtId="164" fontId="6" fillId="5" borderId="23" xfId="2" applyNumberFormat="1" applyFont="1" applyFill="1" applyBorder="1" applyAlignment="1">
      <alignment horizontal="right" vertical="center"/>
    </xf>
    <xf numFmtId="164" fontId="6" fillId="5" borderId="24" xfId="2" applyNumberFormat="1" applyFont="1" applyFill="1" applyBorder="1" applyAlignment="1">
      <alignment horizontal="right" vertical="center"/>
    </xf>
    <xf numFmtId="165" fontId="6" fillId="0" borderId="0" xfId="1" applyNumberFormat="1" applyFont="1" applyFill="1" applyBorder="1" applyAlignment="1">
      <alignment horizontal="right" vertical="center"/>
    </xf>
    <xf numFmtId="3" fontId="5" fillId="5" borderId="17" xfId="1" applyNumberFormat="1" applyFont="1" applyFill="1" applyBorder="1" applyAlignment="1">
      <alignment horizontal="right" vertical="center"/>
    </xf>
    <xf numFmtId="3" fontId="5" fillId="0" borderId="17" xfId="1" applyNumberFormat="1" applyFont="1" applyFill="1" applyBorder="1" applyAlignment="1">
      <alignment horizontal="right" vertical="center"/>
    </xf>
    <xf numFmtId="164" fontId="5" fillId="5" borderId="0" xfId="2" applyNumberFormat="1" applyFont="1" applyFill="1" applyBorder="1" applyAlignment="1">
      <alignment horizontal="right" vertical="center"/>
    </xf>
    <xf numFmtId="164" fontId="5" fillId="5" borderId="22" xfId="2" applyNumberFormat="1" applyFont="1" applyFill="1" applyBorder="1" applyAlignment="1">
      <alignment horizontal="right" vertical="center"/>
    </xf>
    <xf numFmtId="3" fontId="5" fillId="5" borderId="20" xfId="1" applyNumberFormat="1" applyFont="1" applyFill="1" applyBorder="1" applyAlignment="1">
      <alignment horizontal="right" vertical="center"/>
    </xf>
    <xf numFmtId="3" fontId="5" fillId="0" borderId="20" xfId="1" applyNumberFormat="1" applyFont="1" applyFill="1" applyBorder="1" applyAlignment="1">
      <alignment horizontal="right" vertical="center"/>
    </xf>
    <xf numFmtId="164" fontId="5" fillId="5" borderId="23" xfId="2" applyNumberFormat="1" applyFont="1" applyFill="1" applyBorder="1" applyAlignment="1">
      <alignment horizontal="right" vertical="center"/>
    </xf>
    <xf numFmtId="164" fontId="5" fillId="5" borderId="24" xfId="2" applyNumberFormat="1" applyFont="1" applyFill="1" applyBorder="1" applyAlignment="1">
      <alignment horizontal="right" vertical="center"/>
    </xf>
    <xf numFmtId="165" fontId="5" fillId="0" borderId="0" xfId="1" applyNumberFormat="1" applyFont="1" applyFill="1" applyBorder="1" applyAlignment="1">
      <alignment horizontal="right" vertical="center"/>
    </xf>
    <xf numFmtId="3" fontId="4" fillId="5" borderId="17" xfId="1" applyNumberFormat="1" applyFont="1" applyFill="1" applyBorder="1" applyAlignment="1">
      <alignment horizontal="right" vertical="center"/>
    </xf>
    <xf numFmtId="3" fontId="4" fillId="0" borderId="17" xfId="1" applyNumberFormat="1" applyFont="1" applyFill="1" applyBorder="1" applyAlignment="1">
      <alignment horizontal="right" vertical="center"/>
    </xf>
    <xf numFmtId="164" fontId="4" fillId="5" borderId="0" xfId="2" applyNumberFormat="1" applyFont="1" applyFill="1" applyBorder="1" applyAlignment="1">
      <alignment horizontal="right" vertical="center"/>
    </xf>
    <xf numFmtId="164" fontId="4" fillId="5" borderId="22" xfId="2" applyNumberFormat="1" applyFont="1" applyFill="1" applyBorder="1" applyAlignment="1">
      <alignment horizontal="right" vertical="center"/>
    </xf>
    <xf numFmtId="3" fontId="4" fillId="5" borderId="20" xfId="1" applyNumberFormat="1" applyFont="1" applyFill="1" applyBorder="1" applyAlignment="1">
      <alignment horizontal="right" vertical="center"/>
    </xf>
    <xf numFmtId="3" fontId="4" fillId="0" borderId="20" xfId="1" applyNumberFormat="1" applyFont="1" applyFill="1" applyBorder="1" applyAlignment="1">
      <alignment horizontal="right" vertical="center"/>
    </xf>
    <xf numFmtId="164" fontId="4" fillId="5" borderId="23" xfId="2" applyNumberFormat="1" applyFont="1" applyFill="1" applyBorder="1" applyAlignment="1">
      <alignment horizontal="right" vertical="center"/>
    </xf>
    <xf numFmtId="164" fontId="4" fillId="5" borderId="24" xfId="2" applyNumberFormat="1" applyFont="1" applyFill="1" applyBorder="1" applyAlignment="1">
      <alignment horizontal="right" vertical="center"/>
    </xf>
    <xf numFmtId="165" fontId="4" fillId="0" borderId="0" xfId="1" applyNumberFormat="1" applyFont="1" applyFill="1" applyBorder="1" applyAlignment="1">
      <alignment horizontal="right" vertical="center"/>
    </xf>
    <xf numFmtId="3" fontId="3" fillId="5" borderId="17" xfId="1" applyNumberFormat="1" applyFont="1" applyFill="1" applyBorder="1" applyAlignment="1">
      <alignment horizontal="right" vertical="center"/>
    </xf>
    <xf numFmtId="3" fontId="3" fillId="0" borderId="17" xfId="1" applyNumberFormat="1" applyFont="1" applyFill="1" applyBorder="1" applyAlignment="1">
      <alignment horizontal="right" vertical="center"/>
    </xf>
    <xf numFmtId="164" fontId="3" fillId="5" borderId="0" xfId="2" applyNumberFormat="1" applyFont="1" applyFill="1" applyBorder="1" applyAlignment="1">
      <alignment horizontal="right" vertical="center"/>
    </xf>
    <xf numFmtId="164" fontId="3" fillId="5" borderId="22" xfId="2" applyNumberFormat="1" applyFont="1" applyFill="1" applyBorder="1" applyAlignment="1">
      <alignment horizontal="right" vertical="center"/>
    </xf>
    <xf numFmtId="3" fontId="3" fillId="5" borderId="20" xfId="1" applyNumberFormat="1" applyFont="1" applyFill="1" applyBorder="1" applyAlignment="1">
      <alignment horizontal="right" vertical="center"/>
    </xf>
    <xf numFmtId="3" fontId="3" fillId="0" borderId="20" xfId="1" applyNumberFormat="1" applyFont="1" applyFill="1" applyBorder="1" applyAlignment="1">
      <alignment horizontal="right" vertical="center"/>
    </xf>
    <xf numFmtId="164" fontId="3" fillId="5" borderId="23" xfId="2" applyNumberFormat="1" applyFont="1" applyFill="1" applyBorder="1" applyAlignment="1">
      <alignment horizontal="right" vertical="center"/>
    </xf>
    <xf numFmtId="164" fontId="3" fillId="5" borderId="24" xfId="2" applyNumberFormat="1" applyFont="1" applyFill="1" applyBorder="1" applyAlignment="1">
      <alignment horizontal="right" vertical="center"/>
    </xf>
    <xf numFmtId="165" fontId="3" fillId="0" borderId="0" xfId="1" applyNumberFormat="1" applyFont="1" applyFill="1" applyBorder="1" applyAlignment="1">
      <alignment horizontal="right" vertical="center"/>
    </xf>
    <xf numFmtId="165" fontId="25" fillId="0" borderId="0" xfId="0" applyNumberFormat="1" applyFont="1"/>
    <xf numFmtId="3" fontId="2" fillId="5" borderId="17" xfId="1" applyNumberFormat="1" applyFont="1" applyFill="1" applyBorder="1" applyAlignment="1">
      <alignment horizontal="right" vertical="center"/>
    </xf>
    <xf numFmtId="3" fontId="2" fillId="0" borderId="17" xfId="1" applyNumberFormat="1" applyFont="1" applyFill="1" applyBorder="1" applyAlignment="1">
      <alignment horizontal="right" vertical="center"/>
    </xf>
    <xf numFmtId="164" fontId="2" fillId="5" borderId="0" xfId="2" applyNumberFormat="1" applyFont="1" applyFill="1" applyBorder="1" applyAlignment="1">
      <alignment horizontal="right" vertical="center"/>
    </xf>
    <xf numFmtId="164" fontId="2" fillId="5" borderId="22" xfId="2" applyNumberFormat="1" applyFont="1" applyFill="1" applyBorder="1" applyAlignment="1">
      <alignment horizontal="right" vertical="center"/>
    </xf>
    <xf numFmtId="3" fontId="2" fillId="5" borderId="20" xfId="1" applyNumberFormat="1" applyFont="1" applyFill="1" applyBorder="1" applyAlignment="1">
      <alignment horizontal="right" vertical="center"/>
    </xf>
    <xf numFmtId="3" fontId="2" fillId="0" borderId="20" xfId="1" applyNumberFormat="1" applyFont="1" applyFill="1" applyBorder="1" applyAlignment="1">
      <alignment horizontal="right" vertical="center"/>
    </xf>
    <xf numFmtId="164" fontId="2" fillId="5" borderId="23" xfId="2" applyNumberFormat="1" applyFont="1" applyFill="1" applyBorder="1" applyAlignment="1">
      <alignment horizontal="right" vertical="center"/>
    </xf>
    <xf numFmtId="164" fontId="2" fillId="5" borderId="24" xfId="2" applyNumberFormat="1" applyFont="1" applyFill="1" applyBorder="1" applyAlignment="1">
      <alignment horizontal="right" vertical="center"/>
    </xf>
    <xf numFmtId="165" fontId="2" fillId="0" borderId="0" xfId="1" applyNumberFormat="1" applyFont="1" applyFill="1" applyBorder="1" applyAlignment="1">
      <alignment horizontal="right" vertical="center"/>
    </xf>
    <xf numFmtId="3" fontId="1" fillId="5" borderId="17" xfId="1" applyNumberFormat="1" applyFont="1" applyFill="1" applyBorder="1" applyAlignment="1">
      <alignment horizontal="right" vertical="center"/>
    </xf>
    <xf numFmtId="3" fontId="1" fillId="0" borderId="17" xfId="1" applyNumberFormat="1" applyFont="1" applyFill="1" applyBorder="1" applyAlignment="1">
      <alignment horizontal="right" vertical="center"/>
    </xf>
    <xf numFmtId="164" fontId="1" fillId="5" borderId="0" xfId="2" applyNumberFormat="1" applyFont="1" applyFill="1" applyBorder="1" applyAlignment="1">
      <alignment horizontal="right" vertical="center"/>
    </xf>
    <xf numFmtId="164" fontId="1" fillId="5" borderId="22" xfId="2" applyNumberFormat="1" applyFont="1" applyFill="1" applyBorder="1" applyAlignment="1">
      <alignment horizontal="right" vertical="center"/>
    </xf>
    <xf numFmtId="3" fontId="1" fillId="5" borderId="20" xfId="1" applyNumberFormat="1" applyFont="1" applyFill="1" applyBorder="1" applyAlignment="1">
      <alignment horizontal="right" vertical="center"/>
    </xf>
    <xf numFmtId="3" fontId="1" fillId="0" borderId="20" xfId="1" applyNumberFormat="1" applyFont="1" applyFill="1" applyBorder="1" applyAlignment="1">
      <alignment horizontal="right" vertical="center"/>
    </xf>
    <xf numFmtId="164" fontId="1" fillId="5" borderId="23" xfId="2" applyNumberFormat="1" applyFont="1" applyFill="1" applyBorder="1" applyAlignment="1">
      <alignment horizontal="right" vertical="center"/>
    </xf>
    <xf numFmtId="164" fontId="1" fillId="5" borderId="24" xfId="2" applyNumberFormat="1" applyFont="1" applyFill="1" applyBorder="1" applyAlignment="1">
      <alignment horizontal="right" vertical="center"/>
    </xf>
    <xf numFmtId="165" fontId="1" fillId="0" borderId="0" xfId="1" applyNumberFormat="1" applyFont="1" applyFill="1" applyBorder="1" applyAlignment="1">
      <alignment horizontal="right" vertical="center"/>
    </xf>
    <xf numFmtId="0" fontId="0" fillId="0" borderId="0" xfId="0" applyNumberFormat="1"/>
    <xf numFmtId="0" fontId="20" fillId="0" borderId="0" xfId="0" applyNumberFormat="1" applyFont="1" applyFill="1" applyBorder="1"/>
    <xf numFmtId="0" fontId="1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Border="1" applyAlignment="1">
      <alignment horizontal="right" vertical="center"/>
    </xf>
    <xf numFmtId="3" fontId="0" fillId="0" borderId="0" xfId="0" applyNumberFormat="1"/>
    <xf numFmtId="0" fontId="16" fillId="2" borderId="0" xfId="0" applyFont="1" applyFill="1" applyAlignment="1">
      <alignment horizontal="center" vertical="center"/>
    </xf>
    <xf numFmtId="0" fontId="20" fillId="0" borderId="16" xfId="0" applyFont="1" applyBorder="1"/>
    <xf numFmtId="0" fontId="20" fillId="0" borderId="19" xfId="0" applyFont="1" applyBorder="1"/>
    <xf numFmtId="0" fontId="26" fillId="0" borderId="0" xfId="0" applyFont="1"/>
    <xf numFmtId="0" fontId="20" fillId="0" borderId="0" xfId="0" applyFont="1"/>
    <xf numFmtId="0" fontId="22" fillId="0" borderId="0" xfId="1" applyNumberFormat="1" applyFont="1" applyFill="1" applyBorder="1" applyAlignment="1">
      <alignment horizontal="right" vertical="center"/>
    </xf>
    <xf numFmtId="166" fontId="14" fillId="0" borderId="0" xfId="0" applyNumberFormat="1" applyFont="1"/>
    <xf numFmtId="167" fontId="14" fillId="0" borderId="0" xfId="0" applyNumberFormat="1" applyFont="1"/>
    <xf numFmtId="3" fontId="22" fillId="0" borderId="0" xfId="1" applyNumberFormat="1" applyFont="1" applyFill="1" applyBorder="1" applyAlignment="1">
      <alignment horizontal="right" vertical="center"/>
    </xf>
    <xf numFmtId="9" fontId="14" fillId="0" borderId="0" xfId="2" applyFont="1"/>
    <xf numFmtId="164" fontId="1" fillId="5" borderId="20" xfId="2" applyNumberFormat="1" applyFont="1" applyFill="1" applyBorder="1" applyAlignment="1">
      <alignment horizontal="right" vertical="center"/>
    </xf>
    <xf numFmtId="0" fontId="28" fillId="0" borderId="0" xfId="0" applyFont="1"/>
    <xf numFmtId="3" fontId="29" fillId="0" borderId="0" xfId="1" applyNumberFormat="1" applyFont="1" applyFill="1" applyBorder="1" applyAlignment="1">
      <alignment horizontal="right" vertical="center"/>
    </xf>
    <xf numFmtId="0" fontId="27" fillId="0" borderId="0" xfId="0" applyFont="1"/>
    <xf numFmtId="0" fontId="30" fillId="0" borderId="0" xfId="0" applyFont="1"/>
    <xf numFmtId="0" fontId="30" fillId="0" borderId="0" xfId="0" applyFont="1" applyBorder="1"/>
    <xf numFmtId="0" fontId="31" fillId="0" borderId="0" xfId="4" applyFont="1" applyAlignment="1" applyProtection="1"/>
    <xf numFmtId="3" fontId="30" fillId="0" borderId="0" xfId="0" applyNumberFormat="1" applyFont="1"/>
    <xf numFmtId="0" fontId="33" fillId="6" borderId="14" xfId="0" applyFont="1" applyFill="1" applyBorder="1" applyAlignment="1">
      <alignment horizontal="right" vertical="center"/>
    </xf>
    <xf numFmtId="0" fontId="33" fillId="6" borderId="15" xfId="0" applyFont="1" applyFill="1" applyBorder="1" applyAlignment="1">
      <alignment horizontal="right" vertical="center"/>
    </xf>
    <xf numFmtId="0" fontId="34" fillId="7" borderId="29" xfId="0" applyFont="1" applyFill="1" applyBorder="1" applyAlignment="1">
      <alignment horizontal="center" vertical="center"/>
    </xf>
    <xf numFmtId="3" fontId="35" fillId="7" borderId="27" xfId="1" applyNumberFormat="1" applyFont="1" applyFill="1" applyBorder="1" applyAlignment="1">
      <alignment vertical="center"/>
    </xf>
    <xf numFmtId="9" fontId="35" fillId="7" borderId="27" xfId="2" applyFont="1" applyFill="1" applyBorder="1" applyAlignment="1">
      <alignment vertical="center"/>
    </xf>
    <xf numFmtId="9" fontId="35" fillId="7" borderId="28" xfId="2" applyFont="1" applyFill="1" applyBorder="1" applyAlignment="1">
      <alignment vertical="center"/>
    </xf>
    <xf numFmtId="43" fontId="30" fillId="0" borderId="0" xfId="1" applyFont="1"/>
    <xf numFmtId="164" fontId="30" fillId="0" borderId="0" xfId="2" applyNumberFormat="1" applyFont="1"/>
    <xf numFmtId="0" fontId="36" fillId="0" borderId="16" xfId="0" applyFont="1" applyBorder="1"/>
    <xf numFmtId="3" fontId="37" fillId="0" borderId="17" xfId="1" applyNumberFormat="1" applyFont="1" applyFill="1" applyBorder="1" applyAlignment="1">
      <alignment horizontal="right" vertical="center"/>
    </xf>
    <xf numFmtId="164" fontId="37" fillId="0" borderId="0" xfId="2" applyNumberFormat="1" applyFont="1" applyFill="1" applyBorder="1" applyAlignment="1">
      <alignment horizontal="right" vertical="center"/>
    </xf>
    <xf numFmtId="164" fontId="37" fillId="0" borderId="22" xfId="2" applyNumberFormat="1" applyFont="1" applyFill="1" applyBorder="1" applyAlignment="1">
      <alignment horizontal="right" vertical="center"/>
    </xf>
    <xf numFmtId="0" fontId="36" fillId="0" borderId="19" xfId="0" applyFont="1" applyBorder="1"/>
    <xf numFmtId="3" fontId="37" fillId="0" borderId="20" xfId="1" applyNumberFormat="1" applyFont="1" applyFill="1" applyBorder="1" applyAlignment="1">
      <alignment horizontal="right" vertical="center"/>
    </xf>
    <xf numFmtId="164" fontId="37" fillId="0" borderId="23" xfId="2" applyNumberFormat="1" applyFont="1" applyFill="1" applyBorder="1" applyAlignment="1">
      <alignment horizontal="right" vertical="center"/>
    </xf>
    <xf numFmtId="164" fontId="37" fillId="0" borderId="24" xfId="2" applyNumberFormat="1" applyFont="1" applyFill="1" applyBorder="1" applyAlignment="1">
      <alignment horizontal="right" vertical="center"/>
    </xf>
    <xf numFmtId="0" fontId="38" fillId="0" borderId="0" xfId="0" applyFont="1"/>
    <xf numFmtId="0" fontId="39" fillId="0" borderId="0" xfId="0" applyFont="1"/>
    <xf numFmtId="0" fontId="40" fillId="0" borderId="0" xfId="0" applyFont="1"/>
    <xf numFmtId="0" fontId="36" fillId="0" borderId="0" xfId="0" applyFont="1"/>
    <xf numFmtId="0" fontId="41" fillId="0" borderId="0" xfId="1" applyNumberFormat="1" applyFont="1" applyFill="1" applyBorder="1" applyAlignment="1">
      <alignment horizontal="right" vertical="center"/>
    </xf>
    <xf numFmtId="3" fontId="41" fillId="0" borderId="0" xfId="1" applyNumberFormat="1" applyFont="1" applyFill="1" applyBorder="1" applyAlignment="1">
      <alignment horizontal="right" vertical="center"/>
    </xf>
    <xf numFmtId="0" fontId="12" fillId="0" borderId="0" xfId="0" applyFont="1" applyAlignment="1">
      <alignment horizontal="left"/>
    </xf>
    <xf numFmtId="0" fontId="16" fillId="0" borderId="4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7" fillId="3" borderId="10" xfId="0" applyFont="1" applyFill="1" applyBorder="1" applyAlignment="1">
      <alignment horizontal="center" vertical="center"/>
    </xf>
    <xf numFmtId="0" fontId="17" fillId="3" borderId="13" xfId="0" applyFont="1" applyFill="1" applyBorder="1" applyAlignment="1">
      <alignment horizontal="center" vertical="center"/>
    </xf>
    <xf numFmtId="0" fontId="17" fillId="3" borderId="11" xfId="0" applyFont="1" applyFill="1" applyBorder="1" applyAlignment="1">
      <alignment horizontal="left" wrapText="1"/>
    </xf>
    <xf numFmtId="0" fontId="17" fillId="3" borderId="14" xfId="0" applyFont="1" applyFill="1" applyBorder="1" applyAlignment="1">
      <alignment horizontal="left" wrapText="1"/>
    </xf>
    <xf numFmtId="0" fontId="17" fillId="3" borderId="11" xfId="0" applyFont="1" applyFill="1" applyBorder="1" applyAlignment="1">
      <alignment horizontal="center" vertical="center" wrapText="1"/>
    </xf>
    <xf numFmtId="0" fontId="17" fillId="3" borderId="12" xfId="0" applyFont="1" applyFill="1" applyBorder="1" applyAlignment="1">
      <alignment horizontal="center" vertical="center" wrapText="1"/>
    </xf>
    <xf numFmtId="0" fontId="21" fillId="0" borderId="0" xfId="0" applyFont="1" applyAlignment="1">
      <alignment horizontal="left"/>
    </xf>
    <xf numFmtId="0" fontId="17" fillId="3" borderId="11" xfId="0" applyFont="1" applyFill="1" applyBorder="1" applyAlignment="1">
      <alignment horizontal="center" wrapText="1"/>
    </xf>
    <xf numFmtId="0" fontId="17" fillId="3" borderId="14" xfId="0" applyFont="1" applyFill="1" applyBorder="1" applyAlignment="1">
      <alignment horizontal="center" wrapText="1"/>
    </xf>
    <xf numFmtId="0" fontId="1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7" fillId="3" borderId="27" xfId="0" applyFont="1" applyFill="1" applyBorder="1" applyAlignment="1">
      <alignment horizontal="left" wrapText="1"/>
    </xf>
    <xf numFmtId="0" fontId="9" fillId="0" borderId="0" xfId="0" applyFont="1" applyAlignment="1">
      <alignment horizontal="left"/>
    </xf>
    <xf numFmtId="0" fontId="17" fillId="3" borderId="29" xfId="0" applyFont="1" applyFill="1" applyBorder="1" applyAlignment="1">
      <alignment horizontal="center" vertical="center"/>
    </xf>
    <xf numFmtId="0" fontId="17" fillId="3" borderId="34" xfId="0" applyFont="1" applyFill="1" applyBorder="1" applyAlignment="1">
      <alignment horizontal="center" vertical="center"/>
    </xf>
    <xf numFmtId="0" fontId="17" fillId="3" borderId="37" xfId="0" applyFont="1" applyFill="1" applyBorder="1" applyAlignment="1">
      <alignment horizontal="center" vertical="center"/>
    </xf>
    <xf numFmtId="0" fontId="17" fillId="3" borderId="35" xfId="0" applyFont="1" applyFill="1" applyBorder="1" applyAlignment="1">
      <alignment horizontal="center" vertical="center" wrapText="1"/>
    </xf>
    <xf numFmtId="0" fontId="17" fillId="3" borderId="33" xfId="0" applyFont="1" applyFill="1" applyBorder="1" applyAlignment="1">
      <alignment horizontal="center" vertical="center" wrapText="1"/>
    </xf>
    <xf numFmtId="0" fontId="17" fillId="3" borderId="3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16" fillId="0" borderId="4" xfId="0" applyFont="1" applyBorder="1" applyAlignment="1">
      <alignment horizontal="center" wrapText="1"/>
    </xf>
    <xf numFmtId="0" fontId="16" fillId="0" borderId="0" xfId="0" applyFont="1" applyBorder="1" applyAlignment="1">
      <alignment horizontal="center" wrapText="1"/>
    </xf>
    <xf numFmtId="0" fontId="16" fillId="0" borderId="5" xfId="0" applyFont="1" applyBorder="1" applyAlignment="1">
      <alignment horizontal="center" wrapText="1"/>
    </xf>
    <xf numFmtId="0" fontId="17" fillId="3" borderId="14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wrapText="1"/>
    </xf>
    <xf numFmtId="0" fontId="37" fillId="0" borderId="0" xfId="0" applyFont="1" applyAlignment="1">
      <alignment horizontal="left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center" wrapText="1"/>
    </xf>
    <xf numFmtId="0" fontId="33" fillId="6" borderId="10" xfId="0" applyFont="1" applyFill="1" applyBorder="1" applyAlignment="1">
      <alignment horizontal="center" vertical="center"/>
    </xf>
    <xf numFmtId="0" fontId="33" fillId="6" borderId="13" xfId="0" applyFont="1" applyFill="1" applyBorder="1" applyAlignment="1">
      <alignment horizontal="center" vertical="center"/>
    </xf>
    <xf numFmtId="0" fontId="33" fillId="6" borderId="11" xfId="0" applyFont="1" applyFill="1" applyBorder="1" applyAlignment="1">
      <alignment horizontal="center" vertical="center" wrapText="1"/>
    </xf>
    <xf numFmtId="0" fontId="33" fillId="6" borderId="14" xfId="0" applyFont="1" applyFill="1" applyBorder="1" applyAlignment="1">
      <alignment horizontal="center" vertical="center" wrapText="1"/>
    </xf>
    <xf numFmtId="0" fontId="33" fillId="6" borderId="12" xfId="0" applyFont="1" applyFill="1" applyBorder="1" applyAlignment="1">
      <alignment horizontal="center" vertical="center" wrapText="1"/>
    </xf>
  </cellXfs>
  <cellStyles count="5">
    <cellStyle name="Hipervínculo" xfId="3" builtinId="8"/>
    <cellStyle name="Hipervínculo 2" xfId="4" xr:uid="{00000000-0005-0000-0000-000001000000}"/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colors>
    <mruColors>
      <color rgb="FF003EAB"/>
      <color rgb="FF00A4E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16" Type="http://schemas.openxmlformats.org/officeDocument/2006/relationships/worksheet" Target="worksheets/sheet16.xml"/><Relationship Id="rId11" Type="http://schemas.openxmlformats.org/officeDocument/2006/relationships/worksheet" Target="worksheets/sheet11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74" Type="http://schemas.openxmlformats.org/officeDocument/2006/relationships/worksheet" Target="worksheets/sheet74.xml"/><Relationship Id="rId79" Type="http://schemas.openxmlformats.org/officeDocument/2006/relationships/theme" Target="theme/theme1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calcChain" Target="calcChain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9" Type="http://schemas.openxmlformats.org/officeDocument/2006/relationships/worksheet" Target="worksheets/sheet39.xml"/><Relationship Id="rId34" Type="http://schemas.openxmlformats.org/officeDocument/2006/relationships/worksheet" Target="worksheets/sheet34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76" Type="http://schemas.openxmlformats.org/officeDocument/2006/relationships/worksheet" Target="worksheets/sheet76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29" Type="http://schemas.openxmlformats.org/officeDocument/2006/relationships/worksheet" Target="worksheets/sheet29.xml"/><Relationship Id="rId24" Type="http://schemas.openxmlformats.org/officeDocument/2006/relationships/worksheet" Target="worksheets/sheet24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66" Type="http://schemas.openxmlformats.org/officeDocument/2006/relationships/worksheet" Target="worksheets/sheet66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40.xml"/><Relationship Id="rId1" Type="http://schemas.microsoft.com/office/2011/relationships/chartStyle" Target="style40.xml"/></Relationships>
</file>

<file path=xl/charts/_rels/chart41.xml.rels><?xml version="1.0" encoding="UTF-8" standalone="yes"?>
<Relationships xmlns="http://schemas.openxmlformats.org/package/2006/relationships"><Relationship Id="rId2" Type="http://schemas.microsoft.com/office/2011/relationships/chartColorStyle" Target="colors41.xml"/><Relationship Id="rId1" Type="http://schemas.microsoft.com/office/2011/relationships/chartStyle" Target="style41.xml"/></Relationships>
</file>

<file path=xl/charts/_rels/chart42.xml.rels><?xml version="1.0" encoding="UTF-8" standalone="yes"?>
<Relationships xmlns="http://schemas.openxmlformats.org/package/2006/relationships"><Relationship Id="rId2" Type="http://schemas.microsoft.com/office/2011/relationships/chartColorStyle" Target="colors42.xml"/><Relationship Id="rId1" Type="http://schemas.microsoft.com/office/2011/relationships/chartStyle" Target="style42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43.xml"/><Relationship Id="rId1" Type="http://schemas.microsoft.com/office/2011/relationships/chartStyle" Target="style43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44.xml"/><Relationship Id="rId1" Type="http://schemas.microsoft.com/office/2011/relationships/chartStyle" Target="style44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45.xml"/><Relationship Id="rId1" Type="http://schemas.microsoft.com/office/2011/relationships/chartStyle" Target="style45.xml"/></Relationships>
</file>

<file path=xl/charts/_rels/chart46.xml.rels><?xml version="1.0" encoding="UTF-8" standalone="yes"?>
<Relationships xmlns="http://schemas.openxmlformats.org/package/2006/relationships"><Relationship Id="rId2" Type="http://schemas.microsoft.com/office/2011/relationships/chartColorStyle" Target="colors46.xml"/><Relationship Id="rId1" Type="http://schemas.microsoft.com/office/2011/relationships/chartStyle" Target="style46.xml"/></Relationships>
</file>

<file path=xl/charts/_rels/chart47.xml.rels><?xml version="1.0" encoding="UTF-8" standalone="yes"?>
<Relationships xmlns="http://schemas.openxmlformats.org/package/2006/relationships"><Relationship Id="rId2" Type="http://schemas.microsoft.com/office/2011/relationships/chartColorStyle" Target="colors47.xml"/><Relationship Id="rId1" Type="http://schemas.microsoft.com/office/2011/relationships/chartStyle" Target="style47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48.xml"/><Relationship Id="rId1" Type="http://schemas.microsoft.com/office/2011/relationships/chartStyle" Target="style4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49.xml"/><Relationship Id="rId1" Type="http://schemas.microsoft.com/office/2011/relationships/chartStyle" Target="style4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50.xml"/><Relationship Id="rId1" Type="http://schemas.microsoft.com/office/2011/relationships/chartStyle" Target="style50.xml"/></Relationships>
</file>

<file path=xl/charts/_rels/chart51.xml.rels><?xml version="1.0" encoding="UTF-8" standalone="yes"?>
<Relationships xmlns="http://schemas.openxmlformats.org/package/2006/relationships"><Relationship Id="rId2" Type="http://schemas.microsoft.com/office/2011/relationships/chartColorStyle" Target="colors51.xml"/><Relationship Id="rId1" Type="http://schemas.microsoft.com/office/2011/relationships/chartStyle" Target="style51.xml"/></Relationships>
</file>

<file path=xl/charts/_rels/chart52.xml.rels><?xml version="1.0" encoding="UTF-8" standalone="yes"?>
<Relationships xmlns="http://schemas.openxmlformats.org/package/2006/relationships"><Relationship Id="rId2" Type="http://schemas.microsoft.com/office/2011/relationships/chartColorStyle" Target="colors52.xml"/><Relationship Id="rId1" Type="http://schemas.microsoft.com/office/2011/relationships/chartStyle" Target="style5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53.xml"/><Relationship Id="rId1" Type="http://schemas.microsoft.com/office/2011/relationships/chartStyle" Target="style53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54.xml"/><Relationship Id="rId1" Type="http://schemas.microsoft.com/office/2011/relationships/chartStyle" Target="style54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55.xml"/><Relationship Id="rId1" Type="http://schemas.microsoft.com/office/2011/relationships/chartStyle" Target="style55.xml"/></Relationships>
</file>

<file path=xl/charts/_rels/chart56.xml.rels><?xml version="1.0" encoding="UTF-8" standalone="yes"?>
<Relationships xmlns="http://schemas.openxmlformats.org/package/2006/relationships"><Relationship Id="rId2" Type="http://schemas.microsoft.com/office/2011/relationships/chartColorStyle" Target="colors56.xml"/><Relationship Id="rId1" Type="http://schemas.microsoft.com/office/2011/relationships/chartStyle" Target="style56.xml"/></Relationships>
</file>

<file path=xl/charts/_rels/chart57.xml.rels><?xml version="1.0" encoding="UTF-8" standalone="yes"?>
<Relationships xmlns="http://schemas.openxmlformats.org/package/2006/relationships"><Relationship Id="rId2" Type="http://schemas.microsoft.com/office/2011/relationships/chartColorStyle" Target="colors57.xml"/><Relationship Id="rId1" Type="http://schemas.microsoft.com/office/2011/relationships/chartStyle" Target="style57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58.xml"/><Relationship Id="rId1" Type="http://schemas.microsoft.com/office/2011/relationships/chartStyle" Target="style58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59.xml"/><Relationship Id="rId1" Type="http://schemas.microsoft.com/office/2011/relationships/chartStyle" Target="style59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60.xml"/><Relationship Id="rId1" Type="http://schemas.microsoft.com/office/2011/relationships/chartStyle" Target="style60.xml"/></Relationships>
</file>

<file path=xl/charts/_rels/chart61.xml.rels><?xml version="1.0" encoding="UTF-8" standalone="yes"?>
<Relationships xmlns="http://schemas.openxmlformats.org/package/2006/relationships"><Relationship Id="rId2" Type="http://schemas.microsoft.com/office/2011/relationships/chartColorStyle" Target="colors61.xml"/><Relationship Id="rId1" Type="http://schemas.microsoft.com/office/2011/relationships/chartStyle" Target="style61.xml"/></Relationships>
</file>

<file path=xl/charts/_rels/chart62.xml.rels><?xml version="1.0" encoding="UTF-8" standalone="yes"?>
<Relationships xmlns="http://schemas.openxmlformats.org/package/2006/relationships"><Relationship Id="rId2" Type="http://schemas.microsoft.com/office/2011/relationships/chartColorStyle" Target="colors62.xml"/><Relationship Id="rId1" Type="http://schemas.microsoft.com/office/2011/relationships/chartStyle" Target="style62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63.xml"/><Relationship Id="rId1" Type="http://schemas.microsoft.com/office/2011/relationships/chartStyle" Target="style63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64.xml"/><Relationship Id="rId1" Type="http://schemas.microsoft.com/office/2011/relationships/chartStyle" Target="style64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65.xml"/><Relationship Id="rId1" Type="http://schemas.microsoft.com/office/2011/relationships/chartStyle" Target="style65.xml"/></Relationships>
</file>

<file path=xl/charts/_rels/chart66.xml.rels><?xml version="1.0" encoding="UTF-8" standalone="yes"?>
<Relationships xmlns="http://schemas.openxmlformats.org/package/2006/relationships"><Relationship Id="rId2" Type="http://schemas.microsoft.com/office/2011/relationships/chartColorStyle" Target="colors66.xml"/><Relationship Id="rId1" Type="http://schemas.microsoft.com/office/2011/relationships/chartStyle" Target="style66.xml"/></Relationships>
</file>

<file path=xl/charts/_rels/chart67.xml.rels><?xml version="1.0" encoding="UTF-8" standalone="yes"?>
<Relationships xmlns="http://schemas.openxmlformats.org/package/2006/relationships"><Relationship Id="rId2" Type="http://schemas.microsoft.com/office/2011/relationships/chartColorStyle" Target="colors67.xml"/><Relationship Id="rId1" Type="http://schemas.microsoft.com/office/2011/relationships/chartStyle" Target="style67.xml"/></Relationships>
</file>

<file path=xl/charts/_rels/chart68.xml.rels><?xml version="1.0" encoding="UTF-8" standalone="yes"?>
<Relationships xmlns="http://schemas.openxmlformats.org/package/2006/relationships"><Relationship Id="rId2" Type="http://schemas.microsoft.com/office/2011/relationships/chartColorStyle" Target="colors68.xml"/><Relationship Id="rId1" Type="http://schemas.microsoft.com/office/2011/relationships/chartStyle" Target="style68.xml"/></Relationships>
</file>

<file path=xl/charts/_rels/chart69.xml.rels><?xml version="1.0" encoding="UTF-8" standalone="yes"?>
<Relationships xmlns="http://schemas.openxmlformats.org/package/2006/relationships"><Relationship Id="rId2" Type="http://schemas.microsoft.com/office/2011/relationships/chartColorStyle" Target="colors69.xml"/><Relationship Id="rId1" Type="http://schemas.microsoft.com/office/2011/relationships/chartStyle" Target="style69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70.xml.rels><?xml version="1.0" encoding="UTF-8" standalone="yes"?>
<Relationships xmlns="http://schemas.openxmlformats.org/package/2006/relationships"><Relationship Id="rId2" Type="http://schemas.microsoft.com/office/2011/relationships/chartColorStyle" Target="colors70.xml"/><Relationship Id="rId1" Type="http://schemas.microsoft.com/office/2011/relationships/chartStyle" Target="style70.xml"/></Relationships>
</file>

<file path=xl/charts/_rels/chart71.xml.rels><?xml version="1.0" encoding="UTF-8" standalone="yes"?>
<Relationships xmlns="http://schemas.openxmlformats.org/package/2006/relationships"><Relationship Id="rId2" Type="http://schemas.microsoft.com/office/2011/relationships/chartColorStyle" Target="colors71.xml"/><Relationship Id="rId1" Type="http://schemas.microsoft.com/office/2011/relationships/chartStyle" Target="style71.xml"/></Relationships>
</file>

<file path=xl/charts/_rels/chart72.xml.rels><?xml version="1.0" encoding="UTF-8" standalone="yes"?>
<Relationships xmlns="http://schemas.openxmlformats.org/package/2006/relationships"><Relationship Id="rId2" Type="http://schemas.microsoft.com/office/2011/relationships/chartColorStyle" Target="colors72.xml"/><Relationship Id="rId1" Type="http://schemas.microsoft.com/office/2011/relationships/chartStyle" Target="style72.xml"/></Relationships>
</file>

<file path=xl/charts/_rels/chart73.xml.rels><?xml version="1.0" encoding="UTF-8" standalone="yes"?>
<Relationships xmlns="http://schemas.openxmlformats.org/package/2006/relationships"><Relationship Id="rId2" Type="http://schemas.microsoft.com/office/2011/relationships/chartColorStyle" Target="colors73.xml"/><Relationship Id="rId1" Type="http://schemas.microsoft.com/office/2011/relationships/chartStyle" Target="style73.xml"/></Relationships>
</file>

<file path=xl/charts/_rels/chart74.xml.rels><?xml version="1.0" encoding="UTF-8" standalone="yes"?>
<Relationships xmlns="http://schemas.openxmlformats.org/package/2006/relationships"><Relationship Id="rId2" Type="http://schemas.microsoft.com/office/2011/relationships/chartColorStyle" Target="colors74.xml"/><Relationship Id="rId1" Type="http://schemas.microsoft.com/office/2011/relationships/chartStyle" Target="style74.xml"/></Relationships>
</file>

<file path=xl/charts/_rels/chart75.xml.rels><?xml version="1.0" encoding="UTF-8" standalone="yes"?>
<Relationships xmlns="http://schemas.openxmlformats.org/package/2006/relationships"><Relationship Id="rId2" Type="http://schemas.microsoft.com/office/2011/relationships/chartColorStyle" Target="colors75.xml"/><Relationship Id="rId1" Type="http://schemas.microsoft.com/office/2011/relationships/chartStyle" Target="style75.xml"/></Relationships>
</file>

<file path=xl/charts/_rels/chart76.xml.rels><?xml version="1.0" encoding="UTF-8" standalone="yes"?>
<Relationships xmlns="http://schemas.openxmlformats.org/package/2006/relationships"><Relationship Id="rId2" Type="http://schemas.microsoft.com/office/2011/relationships/chartColorStyle" Target="colors76.xml"/><Relationship Id="rId1" Type="http://schemas.microsoft.com/office/2011/relationships/chartStyle" Target="style76.xml"/></Relationships>
</file>

<file path=xl/charts/_rels/chart77.xml.rels><?xml version="1.0" encoding="UTF-8" standalone="yes"?>
<Relationships xmlns="http://schemas.openxmlformats.org/package/2006/relationships"><Relationship Id="rId2" Type="http://schemas.microsoft.com/office/2011/relationships/chartColorStyle" Target="colors77.xml"/><Relationship Id="rId1" Type="http://schemas.microsoft.com/office/2011/relationships/chartStyle" Target="style77.xml"/></Relationships>
</file>

<file path=xl/charts/_rels/chart78.xml.rels><?xml version="1.0" encoding="UTF-8" standalone="yes"?>
<Relationships xmlns="http://schemas.openxmlformats.org/package/2006/relationships"><Relationship Id="rId2" Type="http://schemas.microsoft.com/office/2011/relationships/chartColorStyle" Target="colors78.xml"/><Relationship Id="rId1" Type="http://schemas.microsoft.com/office/2011/relationships/chartStyle" Target="style78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Empleados de la SISALRIL por Rango de Edad según Sexo. Al mes de Diciembre de 2015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'Diciembre 2015'!$D$13:$E$13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'Diciembre 2015'!$C$28:$C$33</c:f>
            </c:multiLvlStrRef>
          </c:cat>
          <c:val>
            <c:numRef>
              <c:f>'Diciembre 2015'!$D$28:$D$33</c:f>
              <c:numCache>
                <c:formatCode>;;;</c:formatCode>
                <c:ptCount val="6"/>
                <c:pt idx="0">
                  <c:v>0</c:v>
                </c:pt>
                <c:pt idx="1">
                  <c:v>42</c:v>
                </c:pt>
                <c:pt idx="2">
                  <c:v>39</c:v>
                </c:pt>
                <c:pt idx="3">
                  <c:v>24</c:v>
                </c:pt>
                <c:pt idx="4">
                  <c:v>11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949-454D-83D0-7852895D8DD5}"/>
            </c:ext>
          </c:extLst>
        </c:ser>
        <c:ser>
          <c:idx val="1"/>
          <c:order val="1"/>
          <c:tx>
            <c:strRef>
              <c:f>'Diciembre 2015'!$F$13:$G$13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'Diciembre 2015'!$C$28:$C$33</c:f>
            </c:multiLvlStrRef>
          </c:cat>
          <c:val>
            <c:numRef>
              <c:f>'Diciembre 2015'!$E$28:$E$33</c:f>
              <c:numCache>
                <c:formatCode>;;;</c:formatCode>
                <c:ptCount val="6"/>
                <c:pt idx="0">
                  <c:v>-1</c:v>
                </c:pt>
                <c:pt idx="1">
                  <c:v>-23</c:v>
                </c:pt>
                <c:pt idx="2">
                  <c:v>-26</c:v>
                </c:pt>
                <c:pt idx="3">
                  <c:v>-24</c:v>
                </c:pt>
                <c:pt idx="4">
                  <c:v>-13</c:v>
                </c:pt>
                <c:pt idx="5">
                  <c:v>-6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949-454D-83D0-7852895D8D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5212432"/>
        <c:axId val="355210472"/>
        <c:axId val="0"/>
      </c:bar3DChart>
      <c:catAx>
        <c:axId val="3552124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10472"/>
        <c:crosses val="autoZero"/>
        <c:auto val="1"/>
        <c:lblAlgn val="ctr"/>
        <c:lblOffset val="100"/>
        <c:noMultiLvlLbl val="0"/>
      </c:catAx>
      <c:valAx>
        <c:axId val="35521047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124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5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Empleados de la SISALRIL por Rango de Edad según Sexo. Al mes de Noviembre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'Noviembre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'Noviembre 2016'!$C$28:$C$32</c:f>
            </c:multiLvlStrRef>
          </c:cat>
          <c:val>
            <c:numRef>
              <c:f>'Noviembre 2016'!$D$28:$D$32</c:f>
              <c:numCache>
                <c:formatCode>;;;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25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10-4DF3-80B2-6A0D9F0A83BA}"/>
            </c:ext>
          </c:extLst>
        </c:ser>
        <c:ser>
          <c:idx val="1"/>
          <c:order val="1"/>
          <c:tx>
            <c:strRef>
              <c:f>'Noviembre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'Noviembre 2016'!$C$28:$C$32</c:f>
            </c:multiLvlStrRef>
          </c:cat>
          <c:val>
            <c:numRef>
              <c:f>'Noviembre 2016'!$E$28:$E$32</c:f>
              <c:numCache>
                <c:formatCode>;;;</c:formatCode>
                <c:ptCount val="5"/>
                <c:pt idx="0">
                  <c:v>-27</c:v>
                </c:pt>
                <c:pt idx="1">
                  <c:v>-27</c:v>
                </c:pt>
                <c:pt idx="2">
                  <c:v>-20</c:v>
                </c:pt>
                <c:pt idx="3">
                  <c:v>-15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10-4DF3-80B2-6A0D9F0A8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8074600"/>
        <c:axId val="428073816"/>
        <c:axId val="0"/>
      </c:bar3DChart>
      <c:catAx>
        <c:axId val="4280746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3816"/>
        <c:crosses val="autoZero"/>
        <c:auto val="1"/>
        <c:lblAlgn val="ctr"/>
        <c:lblOffset val="100"/>
        <c:noMultiLvlLbl val="0"/>
      </c:catAx>
      <c:valAx>
        <c:axId val="4280738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46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Diciembre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'Diciembre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'Diciembre 2016'!$C$28:$C$32</c:f>
            </c:multiLvlStrRef>
          </c:cat>
          <c:val>
            <c:numRef>
              <c:f>'Diciembre 2016'!$D$28:$D$32</c:f>
              <c:numCache>
                <c:formatCode>;;;</c:formatCode>
                <c:ptCount val="5"/>
                <c:pt idx="0">
                  <c:v>43</c:v>
                </c:pt>
                <c:pt idx="1">
                  <c:v>43</c:v>
                </c:pt>
                <c:pt idx="2">
                  <c:v>26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0D-44EA-91DF-21E53B4AC37C}"/>
            </c:ext>
          </c:extLst>
        </c:ser>
        <c:ser>
          <c:idx val="1"/>
          <c:order val="1"/>
          <c:tx>
            <c:strRef>
              <c:f>'Diciembre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'Diciembre 2016'!$C$28:$C$32</c:f>
            </c:multiLvlStrRef>
          </c:cat>
          <c:val>
            <c:numRef>
              <c:f>'Diciembre 2016'!$E$28:$E$32</c:f>
              <c:numCache>
                <c:formatCode>;;;</c:formatCode>
                <c:ptCount val="5"/>
                <c:pt idx="0">
                  <c:v>-27</c:v>
                </c:pt>
                <c:pt idx="1">
                  <c:v>-26</c:v>
                </c:pt>
                <c:pt idx="2">
                  <c:v>-21</c:v>
                </c:pt>
                <c:pt idx="3">
                  <c:v>-15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80D-44EA-91DF-21E53B4AC3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8074208"/>
        <c:axId val="428076952"/>
        <c:axId val="0"/>
      </c:bar3DChart>
      <c:catAx>
        <c:axId val="4280742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6952"/>
        <c:crosses val="autoZero"/>
        <c:auto val="1"/>
        <c:lblAlgn val="ctr"/>
        <c:lblOffset val="100"/>
        <c:noMultiLvlLbl val="0"/>
      </c:catAx>
      <c:valAx>
        <c:axId val="428076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4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Enero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'Enero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'Enero 2017'!$C$28:$C$32</c:f>
            </c:multiLvlStrRef>
          </c:cat>
          <c:val>
            <c:numRef>
              <c:f>'Enero 2017'!$D$28:$D$32</c:f>
              <c:numCache>
                <c:formatCode>;;;</c:formatCode>
                <c:ptCount val="5"/>
                <c:pt idx="0">
                  <c:v>44</c:v>
                </c:pt>
                <c:pt idx="1">
                  <c:v>44</c:v>
                </c:pt>
                <c:pt idx="2">
                  <c:v>26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9D9-4857-805B-64F12C436D79}"/>
            </c:ext>
          </c:extLst>
        </c:ser>
        <c:ser>
          <c:idx val="1"/>
          <c:order val="1"/>
          <c:tx>
            <c:strRef>
              <c:f>'Enero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'Enero 2017'!$C$28:$C$32</c:f>
            </c:multiLvlStrRef>
          </c:cat>
          <c:val>
            <c:numRef>
              <c:f>'Enero 2017'!$E$28:$E$32</c:f>
              <c:numCache>
                <c:formatCode>;;;</c:formatCode>
                <c:ptCount val="5"/>
                <c:pt idx="0">
                  <c:v>-27</c:v>
                </c:pt>
                <c:pt idx="1">
                  <c:v>-25</c:v>
                </c:pt>
                <c:pt idx="2">
                  <c:v>-22</c:v>
                </c:pt>
                <c:pt idx="3">
                  <c:v>-15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9D9-4857-805B-64F12C436D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8073032"/>
        <c:axId val="428074992"/>
        <c:axId val="0"/>
      </c:bar3DChart>
      <c:catAx>
        <c:axId val="42807303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4992"/>
        <c:crosses val="autoZero"/>
        <c:auto val="1"/>
        <c:lblAlgn val="ctr"/>
        <c:lblOffset val="100"/>
        <c:noMultiLvlLbl val="0"/>
      </c:catAx>
      <c:valAx>
        <c:axId val="4280749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30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Febrero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'Febrero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'Febrero 2017'!$C$28:$C$32</c:f>
            </c:multiLvlStrRef>
          </c:cat>
          <c:val>
            <c:numRef>
              <c:f>'Febrero 2017'!$D$28:$D$32</c:f>
              <c:numCache>
                <c:formatCode>;;;</c:formatCode>
                <c:ptCount val="5"/>
                <c:pt idx="0">
                  <c:v>43</c:v>
                </c:pt>
                <c:pt idx="1">
                  <c:v>46</c:v>
                </c:pt>
                <c:pt idx="2">
                  <c:v>26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80-48DC-8481-41774D4671B5}"/>
            </c:ext>
          </c:extLst>
        </c:ser>
        <c:ser>
          <c:idx val="1"/>
          <c:order val="1"/>
          <c:tx>
            <c:strRef>
              <c:f>'Febrero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'Febrero 2017'!$C$28:$C$32</c:f>
            </c:multiLvlStrRef>
          </c:cat>
          <c:val>
            <c:numRef>
              <c:f>'Febrero 2017'!$E$28:$E$32</c:f>
              <c:numCache>
                <c:formatCode>;;;</c:formatCode>
                <c:ptCount val="5"/>
                <c:pt idx="0">
                  <c:v>-27</c:v>
                </c:pt>
                <c:pt idx="1">
                  <c:v>-25</c:v>
                </c:pt>
                <c:pt idx="2">
                  <c:v>-21</c:v>
                </c:pt>
                <c:pt idx="3">
                  <c:v>-16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280-48DC-8481-41774D4671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8079696"/>
        <c:axId val="428075384"/>
        <c:axId val="0"/>
      </c:bar3DChart>
      <c:catAx>
        <c:axId val="428079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5384"/>
        <c:crosses val="autoZero"/>
        <c:auto val="1"/>
        <c:lblAlgn val="ctr"/>
        <c:lblOffset val="100"/>
        <c:noMultiLvlLbl val="0"/>
      </c:catAx>
      <c:valAx>
        <c:axId val="42807538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9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'Marzo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'Marzo 2017'!$C$28:$C$32</c:f>
            </c:multiLvlStrRef>
          </c:cat>
          <c:val>
            <c:numRef>
              <c:f>'Marzo 2017'!$D$28:$D$32</c:f>
              <c:numCache>
                <c:formatCode>;;;</c:formatCode>
                <c:ptCount val="5"/>
                <c:pt idx="0">
                  <c:v>42</c:v>
                </c:pt>
                <c:pt idx="1">
                  <c:v>46</c:v>
                </c:pt>
                <c:pt idx="2">
                  <c:v>25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D94-4537-9CE2-214C2D4A162F}"/>
            </c:ext>
          </c:extLst>
        </c:ser>
        <c:ser>
          <c:idx val="1"/>
          <c:order val="1"/>
          <c:tx>
            <c:strRef>
              <c:f>'Marzo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'Marzo 2017'!$C$28:$C$32</c:f>
            </c:multiLvlStrRef>
          </c:cat>
          <c:val>
            <c:numRef>
              <c:f>'Marzo 2017'!$E$28:$E$32</c:f>
              <c:numCache>
                <c:formatCode>;;;</c:formatCode>
                <c:ptCount val="5"/>
                <c:pt idx="0">
                  <c:v>-27</c:v>
                </c:pt>
                <c:pt idx="1">
                  <c:v>-22</c:v>
                </c:pt>
                <c:pt idx="2">
                  <c:v>-22</c:v>
                </c:pt>
                <c:pt idx="3">
                  <c:v>-17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D94-4537-9CE2-214C2D4A1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8075776"/>
        <c:axId val="428079304"/>
        <c:axId val="0"/>
      </c:bar3DChart>
      <c:catAx>
        <c:axId val="4280757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9304"/>
        <c:crosses val="autoZero"/>
        <c:auto val="1"/>
        <c:lblAlgn val="ctr"/>
        <c:lblOffset val="100"/>
        <c:noMultiLvlLbl val="0"/>
      </c:catAx>
      <c:valAx>
        <c:axId val="428079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5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Abril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'Abril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'Abril 2017'!$C$28:$C$32</c:f>
            </c:multiLvlStrRef>
          </c:cat>
          <c:val>
            <c:numRef>
              <c:f>'Abril 2017'!$D$28:$D$32</c:f>
              <c:numCache>
                <c:formatCode>;;;</c:formatCode>
                <c:ptCount val="5"/>
                <c:pt idx="0">
                  <c:v>44</c:v>
                </c:pt>
                <c:pt idx="1">
                  <c:v>45</c:v>
                </c:pt>
                <c:pt idx="2">
                  <c:v>24</c:v>
                </c:pt>
                <c:pt idx="3">
                  <c:v>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7-41CB-A76C-95C86CEF44E2}"/>
            </c:ext>
          </c:extLst>
        </c:ser>
        <c:ser>
          <c:idx val="1"/>
          <c:order val="1"/>
          <c:tx>
            <c:strRef>
              <c:f>'Abril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'Abril 2017'!$C$28:$C$32</c:f>
            </c:multiLvlStrRef>
          </c:cat>
          <c:val>
            <c:numRef>
              <c:f>'Abril 2017'!$E$28:$E$32</c:f>
              <c:numCache>
                <c:formatCode>;;;</c:formatCode>
                <c:ptCount val="5"/>
                <c:pt idx="0">
                  <c:v>-27</c:v>
                </c:pt>
                <c:pt idx="1">
                  <c:v>-22</c:v>
                </c:pt>
                <c:pt idx="2">
                  <c:v>-22</c:v>
                </c:pt>
                <c:pt idx="3">
                  <c:v>-17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7-41CB-A76C-95C86CEF4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8077344"/>
        <c:axId val="428080480"/>
        <c:axId val="0"/>
      </c:bar3DChart>
      <c:catAx>
        <c:axId val="42807734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80480"/>
        <c:crosses val="autoZero"/>
        <c:auto val="1"/>
        <c:lblAlgn val="ctr"/>
        <c:lblOffset val="100"/>
        <c:noMultiLvlLbl val="0"/>
      </c:catAx>
      <c:valAx>
        <c:axId val="4280804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7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Mayo de 2017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'Mayo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'Mayo 2017'!$C$28:$C$32</c:f>
            </c:multiLvlStrRef>
          </c:cat>
          <c:val>
            <c:numRef>
              <c:f>'Mayo 2017'!$D$28:$D$32</c:f>
              <c:numCache>
                <c:formatCode>;;;</c:formatCode>
                <c:ptCount val="5"/>
                <c:pt idx="0">
                  <c:v>42</c:v>
                </c:pt>
                <c:pt idx="1">
                  <c:v>45</c:v>
                </c:pt>
                <c:pt idx="2">
                  <c:v>25</c:v>
                </c:pt>
                <c:pt idx="3">
                  <c:v>14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BE-4EF8-8E5F-B002CC819707}"/>
            </c:ext>
          </c:extLst>
        </c:ser>
        <c:ser>
          <c:idx val="1"/>
          <c:order val="1"/>
          <c:tx>
            <c:strRef>
              <c:f>'Mayo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'Mayo 2017'!$C$28:$C$32</c:f>
            </c:multiLvlStrRef>
          </c:cat>
          <c:val>
            <c:numRef>
              <c:f>'Mayo 2017'!$E$28:$E$32</c:f>
              <c:numCache>
                <c:formatCode>;;;</c:formatCode>
                <c:ptCount val="5"/>
                <c:pt idx="0">
                  <c:v>-27</c:v>
                </c:pt>
                <c:pt idx="1">
                  <c:v>-22</c:v>
                </c:pt>
                <c:pt idx="2">
                  <c:v>-22</c:v>
                </c:pt>
                <c:pt idx="3">
                  <c:v>-17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BE-4EF8-8E5F-B002CC81970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28078128"/>
        <c:axId val="428076560"/>
        <c:axId val="0"/>
      </c:bar3DChart>
      <c:catAx>
        <c:axId val="4280781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6560"/>
        <c:crosses val="autoZero"/>
        <c:auto val="1"/>
        <c:lblAlgn val="ctr"/>
        <c:lblOffset val="100"/>
        <c:noMultiLvlLbl val="0"/>
      </c:catAx>
      <c:valAx>
        <c:axId val="42807656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80781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Junio de 2017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'Junio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'Junio 2017'!$C$28:$C$32</c:f>
            </c:multiLvlStrRef>
          </c:cat>
          <c:val>
            <c:numRef>
              <c:f>'Junio 2017'!$D$28:$D$32</c:f>
              <c:numCache>
                <c:formatCode>;;;</c:formatCode>
                <c:ptCount val="5"/>
                <c:pt idx="0">
                  <c:v>41</c:v>
                </c:pt>
                <c:pt idx="1">
                  <c:v>47</c:v>
                </c:pt>
                <c:pt idx="2">
                  <c:v>25</c:v>
                </c:pt>
                <c:pt idx="3">
                  <c:v>13</c:v>
                </c:pt>
                <c:pt idx="4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7C-4052-8117-604B81ED291B}"/>
            </c:ext>
          </c:extLst>
        </c:ser>
        <c:ser>
          <c:idx val="1"/>
          <c:order val="1"/>
          <c:tx>
            <c:strRef>
              <c:f>'Junio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'Junio 2017'!$C$28:$C$32</c:f>
            </c:multiLvlStrRef>
          </c:cat>
          <c:val>
            <c:numRef>
              <c:f>'Junio 2017'!$E$28:$E$32</c:f>
              <c:numCache>
                <c:formatCode>;;;</c:formatCode>
                <c:ptCount val="5"/>
                <c:pt idx="0">
                  <c:v>-27</c:v>
                </c:pt>
                <c:pt idx="1">
                  <c:v>-22</c:v>
                </c:pt>
                <c:pt idx="2">
                  <c:v>-20</c:v>
                </c:pt>
                <c:pt idx="3">
                  <c:v>-18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7C-4052-8117-604B81ED29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995448"/>
        <c:axId val="151995840"/>
        <c:axId val="0"/>
      </c:bar3DChart>
      <c:catAx>
        <c:axId val="151995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5840"/>
        <c:crosses val="autoZero"/>
        <c:auto val="1"/>
        <c:lblAlgn val="ctr"/>
        <c:lblOffset val="100"/>
        <c:noMultiLvlLbl val="0"/>
      </c:catAx>
      <c:valAx>
        <c:axId val="151995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5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Julio de 2017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'Julio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'Julio 2017'!$C$28:$C$32</c:f>
            </c:multiLvlStrRef>
          </c:cat>
          <c:val>
            <c:numRef>
              <c:f>'Julio 2017'!$D$28:$D$32</c:f>
              <c:numCache>
                <c:formatCode>;;;</c:formatCode>
                <c:ptCount val="5"/>
                <c:pt idx="0">
                  <c:v>41</c:v>
                </c:pt>
                <c:pt idx="1">
                  <c:v>46</c:v>
                </c:pt>
                <c:pt idx="2">
                  <c:v>25</c:v>
                </c:pt>
                <c:pt idx="3">
                  <c:v>12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8D-479C-B3ED-19FE12F7A176}"/>
            </c:ext>
          </c:extLst>
        </c:ser>
        <c:ser>
          <c:idx val="1"/>
          <c:order val="1"/>
          <c:tx>
            <c:strRef>
              <c:f>'Julio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'Julio 2017'!$C$28:$C$32</c:f>
            </c:multiLvlStrRef>
          </c:cat>
          <c:val>
            <c:numRef>
              <c:f>'Julio 2017'!$E$28:$E$32</c:f>
              <c:numCache>
                <c:formatCode>;;;</c:formatCode>
                <c:ptCount val="5"/>
                <c:pt idx="0">
                  <c:v>-26</c:v>
                </c:pt>
                <c:pt idx="1">
                  <c:v>-21</c:v>
                </c:pt>
                <c:pt idx="2">
                  <c:v>-22</c:v>
                </c:pt>
                <c:pt idx="3">
                  <c:v>-18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8D-479C-B3ED-19FE12F7A17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992704"/>
        <c:axId val="151996624"/>
        <c:axId val="0"/>
      </c:bar3DChart>
      <c:catAx>
        <c:axId val="1519927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6624"/>
        <c:crosses val="autoZero"/>
        <c:auto val="1"/>
        <c:lblAlgn val="ctr"/>
        <c:lblOffset val="100"/>
        <c:noMultiLvlLbl val="0"/>
      </c:catAx>
      <c:valAx>
        <c:axId val="1519966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2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Agosto de 2017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'Agosto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'Agosto 2017'!$C$28:$C$32</c:f>
            </c:multiLvlStrRef>
          </c:cat>
          <c:val>
            <c:numRef>
              <c:f>'Agosto 2017'!$D$28:$D$32</c:f>
              <c:numCache>
                <c:formatCode>;;;</c:formatCode>
                <c:ptCount val="5"/>
                <c:pt idx="0">
                  <c:v>40</c:v>
                </c:pt>
                <c:pt idx="1">
                  <c:v>49</c:v>
                </c:pt>
                <c:pt idx="2">
                  <c:v>24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92-4C48-901F-E9A7DEFEFBA0}"/>
            </c:ext>
          </c:extLst>
        </c:ser>
        <c:ser>
          <c:idx val="1"/>
          <c:order val="1"/>
          <c:tx>
            <c:strRef>
              <c:f>'Agosto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'Agosto 2017'!$C$28:$C$32</c:f>
            </c:multiLvlStrRef>
          </c:cat>
          <c:val>
            <c:numRef>
              <c:f>'Agosto 2017'!$E$28:$E$32</c:f>
              <c:numCache>
                <c:formatCode>;;;</c:formatCode>
                <c:ptCount val="5"/>
                <c:pt idx="0">
                  <c:v>-26</c:v>
                </c:pt>
                <c:pt idx="1">
                  <c:v>-21</c:v>
                </c:pt>
                <c:pt idx="2">
                  <c:v>-22</c:v>
                </c:pt>
                <c:pt idx="3">
                  <c:v>-18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92-4C48-901F-E9A7DEFEFB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989960"/>
        <c:axId val="151989568"/>
        <c:axId val="0"/>
      </c:bar3DChart>
      <c:catAx>
        <c:axId val="151989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89568"/>
        <c:crosses val="autoZero"/>
        <c:auto val="1"/>
        <c:lblAlgn val="ctr"/>
        <c:lblOffset val="100"/>
        <c:noMultiLvlLbl val="0"/>
      </c:catAx>
      <c:valAx>
        <c:axId val="151989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89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y Sexo. </a:t>
            </a:r>
          </a:p>
          <a:p>
            <a:pPr algn="ctr"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de 2016</a:t>
            </a:r>
          </a:p>
        </c:rich>
      </c:tx>
      <c:layout>
        <c:manualLayout>
          <c:xMode val="edge"/>
          <c:yMode val="edge"/>
          <c:x val="0.14684001761211044"/>
          <c:y val="2.0184040304508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07506760913499"/>
          <c:y val="0.20477294404368676"/>
          <c:w val="0.85687751996643147"/>
          <c:h val="0.6736377080140573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'Marzo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'Marzo 2016'!$C$28:$C$33</c:f>
            </c:multiLvlStrRef>
          </c:cat>
          <c:val>
            <c:numRef>
              <c:f>'Marzo 2016'!$D$28:$D$33</c:f>
              <c:numCache>
                <c:formatCode>;;;</c:formatCode>
                <c:ptCount val="6"/>
                <c:pt idx="0">
                  <c:v>0</c:v>
                </c:pt>
                <c:pt idx="1">
                  <c:v>39</c:v>
                </c:pt>
                <c:pt idx="2">
                  <c:v>39</c:v>
                </c:pt>
                <c:pt idx="3">
                  <c:v>24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00E-4263-9754-4BDD115E3F31}"/>
            </c:ext>
          </c:extLst>
        </c:ser>
        <c:ser>
          <c:idx val="1"/>
          <c:order val="1"/>
          <c:tx>
            <c:strRef>
              <c:f>'Marzo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'Marzo 2016'!$C$28:$C$33</c:f>
            </c:multiLvlStrRef>
          </c:cat>
          <c:val>
            <c:numRef>
              <c:f>'Marzo 2016'!$E$28:$E$33</c:f>
              <c:numCache>
                <c:formatCode>;;;</c:formatCode>
                <c:ptCount val="6"/>
                <c:pt idx="0">
                  <c:v>-1</c:v>
                </c:pt>
                <c:pt idx="1">
                  <c:v>-24</c:v>
                </c:pt>
                <c:pt idx="2">
                  <c:v>-26</c:v>
                </c:pt>
                <c:pt idx="3">
                  <c:v>-23</c:v>
                </c:pt>
                <c:pt idx="4">
                  <c:v>-12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00E-4263-9754-4BDD115E3F3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5211256"/>
        <c:axId val="355215176"/>
        <c:axId val="0"/>
      </c:bar3DChart>
      <c:catAx>
        <c:axId val="3552112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15176"/>
        <c:crosses val="autoZero"/>
        <c:auto val="1"/>
        <c:lblAlgn val="ctr"/>
        <c:lblOffset val="100"/>
        <c:noMultiLvlLbl val="0"/>
      </c:catAx>
      <c:valAx>
        <c:axId val="355215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11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Septiembre de 2017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'Septiembre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'Septiembre 2017'!$C$28:$C$32</c:f>
            </c:multiLvlStrRef>
          </c:cat>
          <c:val>
            <c:numRef>
              <c:f>'Septiembre 2017'!$D$28:$D$32</c:f>
              <c:numCache>
                <c:formatCode>;;;</c:formatCode>
                <c:ptCount val="5"/>
                <c:pt idx="0">
                  <c:v>40</c:v>
                </c:pt>
                <c:pt idx="1">
                  <c:v>49</c:v>
                </c:pt>
                <c:pt idx="2">
                  <c:v>24</c:v>
                </c:pt>
                <c:pt idx="3">
                  <c:v>13</c:v>
                </c:pt>
                <c:pt idx="4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5-4F26-85CB-CE6420CD06D1}"/>
            </c:ext>
          </c:extLst>
        </c:ser>
        <c:ser>
          <c:idx val="1"/>
          <c:order val="1"/>
          <c:tx>
            <c:strRef>
              <c:f>'Septiembre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'Septiembre 2017'!$C$28:$C$32</c:f>
            </c:multiLvlStrRef>
          </c:cat>
          <c:val>
            <c:numRef>
              <c:f>'Septiembre 2017'!$E$28:$E$32</c:f>
              <c:numCache>
                <c:formatCode>;;;</c:formatCode>
                <c:ptCount val="5"/>
                <c:pt idx="0">
                  <c:v>-26</c:v>
                </c:pt>
                <c:pt idx="1">
                  <c:v>-21</c:v>
                </c:pt>
                <c:pt idx="2">
                  <c:v>-21</c:v>
                </c:pt>
                <c:pt idx="3">
                  <c:v>-19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5-4F26-85CB-CE6420CD06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993096"/>
        <c:axId val="151993880"/>
        <c:axId val="0"/>
      </c:bar3DChart>
      <c:catAx>
        <c:axId val="1519930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3880"/>
        <c:crosses val="autoZero"/>
        <c:auto val="1"/>
        <c:lblAlgn val="ctr"/>
        <c:lblOffset val="100"/>
        <c:noMultiLvlLbl val="0"/>
      </c:catAx>
      <c:valAx>
        <c:axId val="1519938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3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Octubre de 2017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'Octubre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'Octubre 2017'!$C$28:$C$33</c:f>
            </c:multiLvlStrRef>
          </c:cat>
          <c:val>
            <c:numRef>
              <c:f>'Octubre 2017'!$D$28:$D$33</c:f>
              <c:numCache>
                <c:formatCode>;;;</c:formatCode>
                <c:ptCount val="6"/>
                <c:pt idx="0">
                  <c:v>0</c:v>
                </c:pt>
                <c:pt idx="1">
                  <c:v>44</c:v>
                </c:pt>
                <c:pt idx="2">
                  <c:v>50</c:v>
                </c:pt>
                <c:pt idx="3">
                  <c:v>25</c:v>
                </c:pt>
                <c:pt idx="4">
                  <c:v>14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EB-41CF-9571-4A882A2A98EA}"/>
            </c:ext>
          </c:extLst>
        </c:ser>
        <c:ser>
          <c:idx val="1"/>
          <c:order val="1"/>
          <c:tx>
            <c:strRef>
              <c:f>'Octubre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'Octubre 2017'!$C$28:$C$33</c:f>
            </c:multiLvlStrRef>
          </c:cat>
          <c:val>
            <c:numRef>
              <c:f>'Octubre 2017'!$E$28:$E$33</c:f>
              <c:numCache>
                <c:formatCode>;;;</c:formatCode>
                <c:ptCount val="6"/>
                <c:pt idx="0">
                  <c:v>-1</c:v>
                </c:pt>
                <c:pt idx="1">
                  <c:v>-25</c:v>
                </c:pt>
                <c:pt idx="2">
                  <c:v>-22</c:v>
                </c:pt>
                <c:pt idx="3">
                  <c:v>-21</c:v>
                </c:pt>
                <c:pt idx="4">
                  <c:v>-20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EB-41CF-9571-4A882A2A98E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990352"/>
        <c:axId val="151991528"/>
        <c:axId val="0"/>
      </c:bar3DChart>
      <c:catAx>
        <c:axId val="1519903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1528"/>
        <c:crosses val="autoZero"/>
        <c:auto val="1"/>
        <c:lblAlgn val="ctr"/>
        <c:lblOffset val="100"/>
        <c:noMultiLvlLbl val="0"/>
      </c:catAx>
      <c:valAx>
        <c:axId val="151991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0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Noviembre de 2017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'Noviembre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'Noviembre 2017'!$C$27:$C$32</c:f>
            </c:multiLvlStrRef>
          </c:cat>
          <c:val>
            <c:numRef>
              <c:f>'Noviembre 2017'!$D$27:$D$32</c:f>
              <c:numCache>
                <c:formatCode>;;;</c:formatCode>
                <c:ptCount val="6"/>
                <c:pt idx="0">
                  <c:v>0</c:v>
                </c:pt>
                <c:pt idx="1">
                  <c:v>43</c:v>
                </c:pt>
                <c:pt idx="2">
                  <c:v>50</c:v>
                </c:pt>
                <c:pt idx="3">
                  <c:v>26</c:v>
                </c:pt>
                <c:pt idx="4">
                  <c:v>14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4D-40DE-9997-4399C66839C3}"/>
            </c:ext>
          </c:extLst>
        </c:ser>
        <c:ser>
          <c:idx val="1"/>
          <c:order val="1"/>
          <c:tx>
            <c:strRef>
              <c:f>'Noviembre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'Noviembre 2017'!$C$27:$C$32</c:f>
            </c:multiLvlStrRef>
          </c:cat>
          <c:val>
            <c:numRef>
              <c:f>'Noviembre 2017'!$E$27:$E$32</c:f>
              <c:numCache>
                <c:formatCode>;;;</c:formatCode>
                <c:ptCount val="6"/>
                <c:pt idx="0">
                  <c:v>0</c:v>
                </c:pt>
                <c:pt idx="1">
                  <c:v>-27</c:v>
                </c:pt>
                <c:pt idx="2">
                  <c:v>-22</c:v>
                </c:pt>
                <c:pt idx="3">
                  <c:v>-23</c:v>
                </c:pt>
                <c:pt idx="4">
                  <c:v>-20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34D-40DE-9997-4399C66839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994664"/>
        <c:axId val="151991136"/>
        <c:axId val="0"/>
      </c:bar3DChart>
      <c:catAx>
        <c:axId val="151994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1136"/>
        <c:crosses val="autoZero"/>
        <c:auto val="1"/>
        <c:lblAlgn val="ctr"/>
        <c:lblOffset val="100"/>
        <c:noMultiLvlLbl val="0"/>
      </c:catAx>
      <c:valAx>
        <c:axId val="1519911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4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Diciembre de 2017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'Diciembre 2017'!$D$13:$E$13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'Diciembre 2017'!$C$27:$C$32</c:f>
            </c:multiLvlStrRef>
          </c:cat>
          <c:val>
            <c:numRef>
              <c:f>'Diciembre 2017'!$D$27:$D$32</c:f>
              <c:numCache>
                <c:formatCode>;;;</c:formatCode>
                <c:ptCount val="6"/>
                <c:pt idx="0">
                  <c:v>0</c:v>
                </c:pt>
                <c:pt idx="1">
                  <c:v>44</c:v>
                </c:pt>
                <c:pt idx="2">
                  <c:v>49</c:v>
                </c:pt>
                <c:pt idx="3">
                  <c:v>26</c:v>
                </c:pt>
                <c:pt idx="4">
                  <c:v>14</c:v>
                </c:pt>
                <c:pt idx="5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72-4D6A-8BC7-11D5C52AD5D0}"/>
            </c:ext>
          </c:extLst>
        </c:ser>
        <c:ser>
          <c:idx val="1"/>
          <c:order val="1"/>
          <c:tx>
            <c:strRef>
              <c:f>'Diciembre 2017'!$F$13:$G$13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'Diciembre 2017'!$C$27:$C$32</c:f>
            </c:multiLvlStrRef>
          </c:cat>
          <c:val>
            <c:numRef>
              <c:f>'Diciembre 2017'!$E$27:$E$32</c:f>
              <c:numCache>
                <c:formatCode>;;;</c:formatCode>
                <c:ptCount val="6"/>
                <c:pt idx="0">
                  <c:v>0</c:v>
                </c:pt>
                <c:pt idx="1">
                  <c:v>-27</c:v>
                </c:pt>
                <c:pt idx="2">
                  <c:v>-22</c:v>
                </c:pt>
                <c:pt idx="3">
                  <c:v>-23</c:v>
                </c:pt>
                <c:pt idx="4">
                  <c:v>-19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72-4D6A-8BC7-11D5C52AD5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51995056"/>
        <c:axId val="436346848"/>
        <c:axId val="0"/>
      </c:bar3DChart>
      <c:catAx>
        <c:axId val="151995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6848"/>
        <c:crosses val="autoZero"/>
        <c:auto val="1"/>
        <c:lblAlgn val="ctr"/>
        <c:lblOffset val="100"/>
        <c:noMultiLvlLbl val="0"/>
      </c:catAx>
      <c:valAx>
        <c:axId val="43634684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51995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Enero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'Enero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'Enero 2018'!$C$27:$C$32</c:f>
            </c:multiLvlStrRef>
          </c:cat>
          <c:val>
            <c:numRef>
              <c:f>'Enero 2018'!$D$27:$D$32</c:f>
              <c:numCache>
                <c:formatCode>;;;</c:formatCode>
                <c:ptCount val="6"/>
                <c:pt idx="0">
                  <c:v>0</c:v>
                </c:pt>
                <c:pt idx="1">
                  <c:v>44</c:v>
                </c:pt>
                <c:pt idx="2">
                  <c:v>47</c:v>
                </c:pt>
                <c:pt idx="3">
                  <c:v>27</c:v>
                </c:pt>
                <c:pt idx="4">
                  <c:v>13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7AF-4CB9-9573-DA862FA28CFB}"/>
            </c:ext>
          </c:extLst>
        </c:ser>
        <c:ser>
          <c:idx val="1"/>
          <c:order val="1"/>
          <c:tx>
            <c:strRef>
              <c:f>'Enero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'Enero 2018'!$C$27:$C$32</c:f>
            </c:multiLvlStrRef>
          </c:cat>
          <c:val>
            <c:numRef>
              <c:f>'Enero 2018'!$E$27:$E$32</c:f>
              <c:numCache>
                <c:formatCode>;;;</c:formatCode>
                <c:ptCount val="6"/>
                <c:pt idx="0">
                  <c:v>0</c:v>
                </c:pt>
                <c:pt idx="1">
                  <c:v>-27</c:v>
                </c:pt>
                <c:pt idx="2">
                  <c:v>-22</c:v>
                </c:pt>
                <c:pt idx="3">
                  <c:v>-22</c:v>
                </c:pt>
                <c:pt idx="4">
                  <c:v>-21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7AF-4CB9-9573-DA862FA28C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6345280"/>
        <c:axId val="436348416"/>
        <c:axId val="0"/>
      </c:bar3DChart>
      <c:catAx>
        <c:axId val="436345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8416"/>
        <c:crosses val="autoZero"/>
        <c:auto val="1"/>
        <c:lblAlgn val="ctr"/>
        <c:lblOffset val="100"/>
        <c:noMultiLvlLbl val="0"/>
      </c:catAx>
      <c:valAx>
        <c:axId val="4363484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5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Febrero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'Febrero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'Febrero 2018'!$C$27:$C$32</c:f>
            </c:multiLvlStrRef>
          </c:cat>
          <c:val>
            <c:numRef>
              <c:f>'Febrero 2018'!$D$27:$D$32</c:f>
              <c:numCache>
                <c:formatCode>;;;</c:formatCode>
                <c:ptCount val="6"/>
                <c:pt idx="0">
                  <c:v>0</c:v>
                </c:pt>
                <c:pt idx="1">
                  <c:v>42</c:v>
                </c:pt>
                <c:pt idx="2">
                  <c:v>48</c:v>
                </c:pt>
                <c:pt idx="3">
                  <c:v>26</c:v>
                </c:pt>
                <c:pt idx="4">
                  <c:v>13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AB7-42C9-BB3B-55258EFEAC61}"/>
            </c:ext>
          </c:extLst>
        </c:ser>
        <c:ser>
          <c:idx val="1"/>
          <c:order val="1"/>
          <c:tx>
            <c:strRef>
              <c:f>'Febrero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'Febrero 2018'!$C$27:$C$32</c:f>
            </c:multiLvlStrRef>
          </c:cat>
          <c:val>
            <c:numRef>
              <c:f>'Febrero 2018'!$E$27:$E$32</c:f>
              <c:numCache>
                <c:formatCode>;;;</c:formatCode>
                <c:ptCount val="6"/>
                <c:pt idx="0">
                  <c:v>0</c:v>
                </c:pt>
                <c:pt idx="1">
                  <c:v>-26</c:v>
                </c:pt>
                <c:pt idx="2">
                  <c:v>-20</c:v>
                </c:pt>
                <c:pt idx="3">
                  <c:v>-22</c:v>
                </c:pt>
                <c:pt idx="4">
                  <c:v>-21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AB7-42C9-BB3B-55258EFEAC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6349984"/>
        <c:axId val="436344104"/>
        <c:axId val="0"/>
      </c:bar3DChart>
      <c:catAx>
        <c:axId val="43634998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4104"/>
        <c:crosses val="autoZero"/>
        <c:auto val="1"/>
        <c:lblAlgn val="ctr"/>
        <c:lblOffset val="100"/>
        <c:noMultiLvlLbl val="0"/>
      </c:catAx>
      <c:valAx>
        <c:axId val="4363441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9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Marzo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'Marzo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'Marzo 2018'!$C$28:$C$33</c:f>
            </c:multiLvlStrRef>
          </c:cat>
          <c:val>
            <c:numRef>
              <c:f>'Marzo 2018'!$D$28:$D$33</c:f>
              <c:numCache>
                <c:formatCode>;;;</c:formatCode>
                <c:ptCount val="6"/>
                <c:pt idx="0">
                  <c:v>1</c:v>
                </c:pt>
                <c:pt idx="1">
                  <c:v>42</c:v>
                </c:pt>
                <c:pt idx="2">
                  <c:v>51</c:v>
                </c:pt>
                <c:pt idx="3">
                  <c:v>26</c:v>
                </c:pt>
                <c:pt idx="4">
                  <c:v>13</c:v>
                </c:pt>
                <c:pt idx="5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8DC-4940-893C-046CD4ABD764}"/>
            </c:ext>
          </c:extLst>
        </c:ser>
        <c:ser>
          <c:idx val="1"/>
          <c:order val="1"/>
          <c:tx>
            <c:strRef>
              <c:f>'Marzo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'Marzo 2018'!$C$28:$C$33</c:f>
            </c:multiLvlStrRef>
          </c:cat>
          <c:val>
            <c:numRef>
              <c:f>'Marzo 2018'!$E$28:$E$33</c:f>
              <c:numCache>
                <c:formatCode>;;;</c:formatCode>
                <c:ptCount val="6"/>
                <c:pt idx="0">
                  <c:v>-4</c:v>
                </c:pt>
                <c:pt idx="1">
                  <c:v>-26</c:v>
                </c:pt>
                <c:pt idx="2">
                  <c:v>-22</c:v>
                </c:pt>
                <c:pt idx="3">
                  <c:v>-22</c:v>
                </c:pt>
                <c:pt idx="4">
                  <c:v>-21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8DC-4940-893C-046CD4ABD7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6349592"/>
        <c:axId val="436346456"/>
        <c:axId val="0"/>
      </c:bar3DChart>
      <c:catAx>
        <c:axId val="4363495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6456"/>
        <c:crosses val="autoZero"/>
        <c:auto val="1"/>
        <c:lblAlgn val="ctr"/>
        <c:lblOffset val="100"/>
        <c:noMultiLvlLbl val="0"/>
      </c:catAx>
      <c:valAx>
        <c:axId val="436346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9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Abril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'Abril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'Abril 2018'!$C$28:$C$33</c:f>
            </c:multiLvlStrRef>
          </c:cat>
          <c:val>
            <c:numRef>
              <c:f>'Abril 2018'!$D$28:$D$33</c:f>
              <c:numCache>
                <c:formatCode>;;;</c:formatCode>
                <c:ptCount val="6"/>
                <c:pt idx="0">
                  <c:v>1</c:v>
                </c:pt>
                <c:pt idx="1">
                  <c:v>42</c:v>
                </c:pt>
                <c:pt idx="2">
                  <c:v>50</c:v>
                </c:pt>
                <c:pt idx="3">
                  <c:v>25</c:v>
                </c:pt>
                <c:pt idx="4">
                  <c:v>13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733-4CAB-A207-F283C554B42C}"/>
            </c:ext>
          </c:extLst>
        </c:ser>
        <c:ser>
          <c:idx val="1"/>
          <c:order val="1"/>
          <c:tx>
            <c:strRef>
              <c:f>'Abril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'Abril 2018'!$C$28:$C$33</c:f>
            </c:multiLvlStrRef>
          </c:cat>
          <c:val>
            <c:numRef>
              <c:f>'Abril 2018'!$E$28:$E$33</c:f>
              <c:numCache>
                <c:formatCode>;;;</c:formatCode>
                <c:ptCount val="6"/>
                <c:pt idx="0">
                  <c:v>-4</c:v>
                </c:pt>
                <c:pt idx="1">
                  <c:v>-26</c:v>
                </c:pt>
                <c:pt idx="2">
                  <c:v>-22</c:v>
                </c:pt>
                <c:pt idx="3">
                  <c:v>-22</c:v>
                </c:pt>
                <c:pt idx="4">
                  <c:v>-21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733-4CAB-A207-F283C554B4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6342928"/>
        <c:axId val="436347240"/>
        <c:axId val="0"/>
      </c:bar3DChart>
      <c:catAx>
        <c:axId val="4363429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7240"/>
        <c:crosses val="autoZero"/>
        <c:auto val="1"/>
        <c:lblAlgn val="ctr"/>
        <c:lblOffset val="100"/>
        <c:noMultiLvlLbl val="0"/>
      </c:catAx>
      <c:valAx>
        <c:axId val="4363472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29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Mayo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'Mayo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'Mayo 2018'!$C$28:$C$33</c:f>
            </c:multiLvlStrRef>
          </c:cat>
          <c:val>
            <c:numRef>
              <c:f>'Mayo 2018'!$D$28:$D$33</c:f>
              <c:numCache>
                <c:formatCode>;;;</c:formatCode>
                <c:ptCount val="6"/>
                <c:pt idx="0">
                  <c:v>1</c:v>
                </c:pt>
                <c:pt idx="1">
                  <c:v>44</c:v>
                </c:pt>
                <c:pt idx="2">
                  <c:v>50</c:v>
                </c:pt>
                <c:pt idx="3">
                  <c:v>24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45-4136-8606-6905D5B052CB}"/>
            </c:ext>
          </c:extLst>
        </c:ser>
        <c:ser>
          <c:idx val="1"/>
          <c:order val="1"/>
          <c:tx>
            <c:strRef>
              <c:f>'Mayo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'Mayo 2018'!$C$28:$C$33</c:f>
            </c:multiLvlStrRef>
          </c:cat>
          <c:val>
            <c:numRef>
              <c:f>'Mayo 2018'!$E$28:$E$33</c:f>
              <c:numCache>
                <c:formatCode>;;;</c:formatCode>
                <c:ptCount val="6"/>
                <c:pt idx="0">
                  <c:v>-4</c:v>
                </c:pt>
                <c:pt idx="1">
                  <c:v>-25</c:v>
                </c:pt>
                <c:pt idx="2">
                  <c:v>-23</c:v>
                </c:pt>
                <c:pt idx="3">
                  <c:v>-22</c:v>
                </c:pt>
                <c:pt idx="4">
                  <c:v>-20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845-4136-8606-6905D5B052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6345672"/>
        <c:axId val="436347632"/>
        <c:axId val="0"/>
      </c:bar3DChart>
      <c:catAx>
        <c:axId val="436345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7632"/>
        <c:crosses val="autoZero"/>
        <c:auto val="1"/>
        <c:lblAlgn val="ctr"/>
        <c:lblOffset val="100"/>
        <c:noMultiLvlLbl val="0"/>
      </c:catAx>
      <c:valAx>
        <c:axId val="4363476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5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Junio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'Junio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'Junio 2018'!$C$28:$C$33</c:f>
            </c:multiLvlStrRef>
          </c:cat>
          <c:val>
            <c:numRef>
              <c:f>'Junio 2018'!$D$28:$D$33</c:f>
              <c:numCache>
                <c:formatCode>;;;</c:formatCode>
                <c:ptCount val="6"/>
                <c:pt idx="0">
                  <c:v>1</c:v>
                </c:pt>
                <c:pt idx="1">
                  <c:v>44</c:v>
                </c:pt>
                <c:pt idx="2">
                  <c:v>51</c:v>
                </c:pt>
                <c:pt idx="3">
                  <c:v>24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D6-487D-A27A-9441D399F7D2}"/>
            </c:ext>
          </c:extLst>
        </c:ser>
        <c:ser>
          <c:idx val="1"/>
          <c:order val="1"/>
          <c:tx>
            <c:strRef>
              <c:f>'Junio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'Junio 2018'!$C$28:$C$33</c:f>
            </c:multiLvlStrRef>
          </c:cat>
          <c:val>
            <c:numRef>
              <c:f>'Junio 2018'!$E$28:$E$33</c:f>
              <c:numCache>
                <c:formatCode>;;;</c:formatCode>
                <c:ptCount val="6"/>
                <c:pt idx="0">
                  <c:v>-4</c:v>
                </c:pt>
                <c:pt idx="1">
                  <c:v>-25</c:v>
                </c:pt>
                <c:pt idx="2">
                  <c:v>-21</c:v>
                </c:pt>
                <c:pt idx="3">
                  <c:v>-24</c:v>
                </c:pt>
                <c:pt idx="4">
                  <c:v>-19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0D6-487D-A27A-9441D399F7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6344888"/>
        <c:axId val="436349200"/>
        <c:axId val="0"/>
      </c:bar3DChart>
      <c:catAx>
        <c:axId val="43634488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9200"/>
        <c:crosses val="autoZero"/>
        <c:auto val="1"/>
        <c:lblAlgn val="ctr"/>
        <c:lblOffset val="100"/>
        <c:noMultiLvlLbl val="0"/>
      </c:catAx>
      <c:valAx>
        <c:axId val="436349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48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y Sexo. Al mes de Abril de  2016</a:t>
            </a:r>
          </a:p>
        </c:rich>
      </c:tx>
      <c:layout>
        <c:manualLayout>
          <c:xMode val="edge"/>
          <c:yMode val="edge"/>
          <c:x val="0.14684001761211044"/>
          <c:y val="2.0184040304508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07506760913499"/>
          <c:y val="0.20477294404368676"/>
          <c:w val="0.85687751996643147"/>
          <c:h val="0.6736377080140573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'Abril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'Abril 2016'!$C$28:$C$33</c:f>
            </c:multiLvlStrRef>
          </c:cat>
          <c:val>
            <c:numRef>
              <c:f>'Abril 2016'!$D$28:$D$33</c:f>
              <c:numCache>
                <c:formatCode>;;;</c:formatCode>
                <c:ptCount val="6"/>
                <c:pt idx="0">
                  <c:v>0</c:v>
                </c:pt>
                <c:pt idx="1">
                  <c:v>37</c:v>
                </c:pt>
                <c:pt idx="2">
                  <c:v>41</c:v>
                </c:pt>
                <c:pt idx="3">
                  <c:v>24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280-4955-A6B2-BC57F23E04A4}"/>
            </c:ext>
          </c:extLst>
        </c:ser>
        <c:ser>
          <c:idx val="1"/>
          <c:order val="1"/>
          <c:tx>
            <c:strRef>
              <c:f>'Abril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'Abril 2016'!$C$28:$C$33</c:f>
            </c:multiLvlStrRef>
          </c:cat>
          <c:val>
            <c:numRef>
              <c:f>'Abril 2016'!$E$28:$E$33</c:f>
              <c:numCache>
                <c:formatCode>;;;</c:formatCode>
                <c:ptCount val="6"/>
                <c:pt idx="0">
                  <c:v>-1</c:v>
                </c:pt>
                <c:pt idx="1">
                  <c:v>-24</c:v>
                </c:pt>
                <c:pt idx="2">
                  <c:v>-26</c:v>
                </c:pt>
                <c:pt idx="3">
                  <c:v>-22</c:v>
                </c:pt>
                <c:pt idx="4">
                  <c:v>-13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280-4955-A6B2-BC57F23E04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5214000"/>
        <c:axId val="355212824"/>
        <c:axId val="0"/>
      </c:bar3DChart>
      <c:catAx>
        <c:axId val="355214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12824"/>
        <c:crosses val="autoZero"/>
        <c:auto val="1"/>
        <c:lblAlgn val="ctr"/>
        <c:lblOffset val="100"/>
        <c:noMultiLvlLbl val="0"/>
      </c:catAx>
      <c:valAx>
        <c:axId val="3552128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1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Julio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'Julio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'Julio 2018'!$C$28:$C$33</c:f>
            </c:multiLvlStrRef>
          </c:cat>
          <c:val>
            <c:numRef>
              <c:f>'Julio 2018'!$D$28:$D$33</c:f>
              <c:numCache>
                <c:formatCode>;;;</c:formatCode>
                <c:ptCount val="6"/>
                <c:pt idx="0">
                  <c:v>1</c:v>
                </c:pt>
                <c:pt idx="1">
                  <c:v>44</c:v>
                </c:pt>
                <c:pt idx="2">
                  <c:v>54</c:v>
                </c:pt>
                <c:pt idx="3">
                  <c:v>24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B5-4AE4-BBAF-EB8BDB11AA99}"/>
            </c:ext>
          </c:extLst>
        </c:ser>
        <c:ser>
          <c:idx val="1"/>
          <c:order val="1"/>
          <c:tx>
            <c:strRef>
              <c:f>'Julio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'Julio 2018'!$C$28:$C$33</c:f>
            </c:multiLvlStrRef>
          </c:cat>
          <c:val>
            <c:numRef>
              <c:f>'Julio 2018'!$E$28:$E$33</c:f>
              <c:numCache>
                <c:formatCode>;;;</c:formatCode>
                <c:ptCount val="6"/>
                <c:pt idx="0">
                  <c:v>-4</c:v>
                </c:pt>
                <c:pt idx="1">
                  <c:v>-26</c:v>
                </c:pt>
                <c:pt idx="2">
                  <c:v>-22</c:v>
                </c:pt>
                <c:pt idx="3">
                  <c:v>-24</c:v>
                </c:pt>
                <c:pt idx="4">
                  <c:v>-19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BB5-4AE4-BBAF-EB8BDB11A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892696"/>
        <c:axId val="430901320"/>
        <c:axId val="0"/>
      </c:bar3DChart>
      <c:catAx>
        <c:axId val="43089269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1320"/>
        <c:crosses val="autoZero"/>
        <c:auto val="1"/>
        <c:lblAlgn val="ctr"/>
        <c:lblOffset val="100"/>
        <c:noMultiLvlLbl val="0"/>
      </c:catAx>
      <c:valAx>
        <c:axId val="4309013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26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Agosto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'Agosto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'Agosto 2018'!$C$28:$C$33</c:f>
            </c:multiLvlStrRef>
          </c:cat>
          <c:val>
            <c:numRef>
              <c:f>'Agosto 2018'!$D$28:$D$33</c:f>
              <c:numCache>
                <c:formatCode>;;;</c:formatCode>
                <c:ptCount val="6"/>
                <c:pt idx="0">
                  <c:v>1</c:v>
                </c:pt>
                <c:pt idx="1">
                  <c:v>44</c:v>
                </c:pt>
                <c:pt idx="2">
                  <c:v>55</c:v>
                </c:pt>
                <c:pt idx="3">
                  <c:v>24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4CE-4F80-9DB2-2ED1DA806BE3}"/>
            </c:ext>
          </c:extLst>
        </c:ser>
        <c:ser>
          <c:idx val="1"/>
          <c:order val="1"/>
          <c:tx>
            <c:strRef>
              <c:f>'Agosto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'Agosto 2018'!$C$28:$C$33</c:f>
            </c:multiLvlStrRef>
          </c:cat>
          <c:val>
            <c:numRef>
              <c:f>'Agosto 2018'!$E$28:$E$33</c:f>
              <c:numCache>
                <c:formatCode>;;;</c:formatCode>
                <c:ptCount val="6"/>
                <c:pt idx="0">
                  <c:v>-4</c:v>
                </c:pt>
                <c:pt idx="1">
                  <c:v>-25</c:v>
                </c:pt>
                <c:pt idx="2">
                  <c:v>-23</c:v>
                </c:pt>
                <c:pt idx="3">
                  <c:v>-24</c:v>
                </c:pt>
                <c:pt idx="4">
                  <c:v>-19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4CE-4F80-9DB2-2ED1DA806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902104"/>
        <c:axId val="430889952"/>
        <c:axId val="0"/>
      </c:bar3DChart>
      <c:catAx>
        <c:axId val="4309021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89952"/>
        <c:crosses val="autoZero"/>
        <c:auto val="1"/>
        <c:lblAlgn val="ctr"/>
        <c:lblOffset val="100"/>
        <c:noMultiLvlLbl val="0"/>
      </c:catAx>
      <c:valAx>
        <c:axId val="430889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2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'Septiembre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'Septiembre 2018'!$C$28:$C$33</c:f>
            </c:multiLvlStrRef>
          </c:cat>
          <c:val>
            <c:numRef>
              <c:f>'Septiembre 2018'!$D$28:$D$33</c:f>
              <c:numCache>
                <c:formatCode>;;;</c:formatCode>
                <c:ptCount val="6"/>
                <c:pt idx="0">
                  <c:v>1</c:v>
                </c:pt>
                <c:pt idx="1">
                  <c:v>43</c:v>
                </c:pt>
                <c:pt idx="2">
                  <c:v>56</c:v>
                </c:pt>
                <c:pt idx="3">
                  <c:v>24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7D-4ED3-A078-1B5427E29E7D}"/>
            </c:ext>
          </c:extLst>
        </c:ser>
        <c:ser>
          <c:idx val="1"/>
          <c:order val="1"/>
          <c:tx>
            <c:strRef>
              <c:f>'Septiembre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'Septiembre 2018'!$C$28:$C$33</c:f>
            </c:multiLvlStrRef>
          </c:cat>
          <c:val>
            <c:numRef>
              <c:f>'Septiembre 2018'!$E$28:$E$33</c:f>
              <c:numCache>
                <c:formatCode>;;;</c:formatCode>
                <c:ptCount val="6"/>
                <c:pt idx="0">
                  <c:v>-4</c:v>
                </c:pt>
                <c:pt idx="1">
                  <c:v>-25</c:v>
                </c:pt>
                <c:pt idx="2">
                  <c:v>-23</c:v>
                </c:pt>
                <c:pt idx="3">
                  <c:v>-24</c:v>
                </c:pt>
                <c:pt idx="4">
                  <c:v>-19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7D-4ED3-A078-1B5427E29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898576"/>
        <c:axId val="430900144"/>
        <c:axId val="0"/>
      </c:bar3DChart>
      <c:catAx>
        <c:axId val="43089857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0144"/>
        <c:crosses val="autoZero"/>
        <c:auto val="1"/>
        <c:lblAlgn val="ctr"/>
        <c:lblOffset val="100"/>
        <c:noMultiLvlLbl val="0"/>
      </c:catAx>
      <c:valAx>
        <c:axId val="4309001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8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Octubre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'Octubre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'Octubre 2018'!$C$28:$C$33</c:f>
            </c:multiLvlStrRef>
          </c:cat>
          <c:val>
            <c:numRef>
              <c:f>'Octubre 2018'!$D$28:$D$33</c:f>
              <c:numCache>
                <c:formatCode>;;;</c:formatCode>
                <c:ptCount val="6"/>
                <c:pt idx="0">
                  <c:v>1</c:v>
                </c:pt>
                <c:pt idx="1">
                  <c:v>43</c:v>
                </c:pt>
                <c:pt idx="2">
                  <c:v>58</c:v>
                </c:pt>
                <c:pt idx="3">
                  <c:v>23</c:v>
                </c:pt>
                <c:pt idx="4">
                  <c:v>14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CB5-4059-BDC2-C14169724C8B}"/>
            </c:ext>
          </c:extLst>
        </c:ser>
        <c:ser>
          <c:idx val="1"/>
          <c:order val="1"/>
          <c:tx>
            <c:strRef>
              <c:f>'Octubre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'Octubre 2018'!$C$28:$C$33</c:f>
            </c:multiLvlStrRef>
          </c:cat>
          <c:val>
            <c:numRef>
              <c:f>'Octubre 2018'!$E$28:$E$33</c:f>
              <c:numCache>
                <c:formatCode>;;;</c:formatCode>
                <c:ptCount val="6"/>
                <c:pt idx="0">
                  <c:v>-3</c:v>
                </c:pt>
                <c:pt idx="1">
                  <c:v>-26</c:v>
                </c:pt>
                <c:pt idx="2">
                  <c:v>-23</c:v>
                </c:pt>
                <c:pt idx="3">
                  <c:v>-24</c:v>
                </c:pt>
                <c:pt idx="4">
                  <c:v>-20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CB5-4059-BDC2-C14169724C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901712"/>
        <c:axId val="430898968"/>
        <c:axId val="0"/>
      </c:bar3DChart>
      <c:catAx>
        <c:axId val="4309017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8968"/>
        <c:crosses val="autoZero"/>
        <c:auto val="1"/>
        <c:lblAlgn val="ctr"/>
        <c:lblOffset val="100"/>
        <c:noMultiLvlLbl val="0"/>
      </c:catAx>
      <c:valAx>
        <c:axId val="430898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1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Noviembre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'Noviembre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'Noviembre 2018'!$C$28:$C$33</c:f>
            </c:multiLvlStrRef>
          </c:cat>
          <c:val>
            <c:numRef>
              <c:f>'Noviembre 2018'!$D$28:$D$33</c:f>
              <c:numCache>
                <c:formatCode>;;;</c:formatCode>
                <c:ptCount val="6"/>
                <c:pt idx="0">
                  <c:v>1</c:v>
                </c:pt>
                <c:pt idx="1">
                  <c:v>43</c:v>
                </c:pt>
                <c:pt idx="2">
                  <c:v>57</c:v>
                </c:pt>
                <c:pt idx="3">
                  <c:v>24</c:v>
                </c:pt>
                <c:pt idx="4">
                  <c:v>14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ABF-4D83-AC28-B838A014DFB5}"/>
            </c:ext>
          </c:extLst>
        </c:ser>
        <c:ser>
          <c:idx val="1"/>
          <c:order val="1"/>
          <c:tx>
            <c:strRef>
              <c:f>'Noviembre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'Noviembre 2018'!$C$28:$C$33</c:f>
            </c:multiLvlStrRef>
          </c:cat>
          <c:val>
            <c:numRef>
              <c:f>'Noviembre 2018'!$E$28:$E$33</c:f>
              <c:numCache>
                <c:formatCode>;;;</c:formatCode>
                <c:ptCount val="6"/>
                <c:pt idx="0">
                  <c:v>-3</c:v>
                </c:pt>
                <c:pt idx="1">
                  <c:v>-25</c:v>
                </c:pt>
                <c:pt idx="2">
                  <c:v>-22</c:v>
                </c:pt>
                <c:pt idx="3">
                  <c:v>-24</c:v>
                </c:pt>
                <c:pt idx="4">
                  <c:v>-20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ABF-4D83-AC28-B838A014DF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897400"/>
        <c:axId val="430896224"/>
        <c:axId val="0"/>
      </c:bar3DChart>
      <c:catAx>
        <c:axId val="4308974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6224"/>
        <c:crosses val="autoZero"/>
        <c:auto val="1"/>
        <c:lblAlgn val="ctr"/>
        <c:lblOffset val="100"/>
        <c:noMultiLvlLbl val="0"/>
      </c:catAx>
      <c:valAx>
        <c:axId val="4308962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74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2018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'Diciembre 2018'!$D$13:$E$13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'Diciembre 2018'!$C$28:$C$33</c:f>
            </c:multiLvlStrRef>
          </c:cat>
          <c:val>
            <c:numRef>
              <c:f>'Diciembre 2018'!$D$28:$D$33</c:f>
              <c:numCache>
                <c:formatCode>;;;</c:formatCode>
                <c:ptCount val="6"/>
                <c:pt idx="0">
                  <c:v>1</c:v>
                </c:pt>
                <c:pt idx="1">
                  <c:v>42</c:v>
                </c:pt>
                <c:pt idx="2">
                  <c:v>59</c:v>
                </c:pt>
                <c:pt idx="3">
                  <c:v>24</c:v>
                </c:pt>
                <c:pt idx="4">
                  <c:v>14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21-418A-9967-4A506B888DBA}"/>
            </c:ext>
          </c:extLst>
        </c:ser>
        <c:ser>
          <c:idx val="1"/>
          <c:order val="1"/>
          <c:tx>
            <c:strRef>
              <c:f>'Diciembre 2018'!$F$13:$G$13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'Diciembre 2018'!$C$28:$C$33</c:f>
            </c:multiLvlStrRef>
          </c:cat>
          <c:val>
            <c:numRef>
              <c:f>'Diciembre 2018'!$E$28:$E$33</c:f>
              <c:numCache>
                <c:formatCode>;;;</c:formatCode>
                <c:ptCount val="6"/>
                <c:pt idx="0">
                  <c:v>-3</c:v>
                </c:pt>
                <c:pt idx="1">
                  <c:v>-24</c:v>
                </c:pt>
                <c:pt idx="2">
                  <c:v>-20</c:v>
                </c:pt>
                <c:pt idx="3">
                  <c:v>-25</c:v>
                </c:pt>
                <c:pt idx="4">
                  <c:v>-20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21-418A-9967-4A506B888D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897792"/>
        <c:axId val="430890344"/>
        <c:axId val="0"/>
      </c:bar3DChart>
      <c:catAx>
        <c:axId val="4308977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0344"/>
        <c:crosses val="autoZero"/>
        <c:auto val="1"/>
        <c:lblAlgn val="ctr"/>
        <c:lblOffset val="100"/>
        <c:noMultiLvlLbl val="0"/>
      </c:catAx>
      <c:valAx>
        <c:axId val="4308903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77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Enero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'Enero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'Enero 2019'!$C$28:$C$33</c:f>
            </c:multiLvlStrRef>
          </c:cat>
          <c:val>
            <c:numRef>
              <c:f>'Enero 2019'!$D$28:$D$33</c:f>
              <c:numCache>
                <c:formatCode>;;;</c:formatCode>
                <c:ptCount val="6"/>
                <c:pt idx="0">
                  <c:v>1</c:v>
                </c:pt>
                <c:pt idx="1">
                  <c:v>43</c:v>
                </c:pt>
                <c:pt idx="2">
                  <c:v>58</c:v>
                </c:pt>
                <c:pt idx="3">
                  <c:v>24</c:v>
                </c:pt>
                <c:pt idx="4">
                  <c:v>13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F51-46A0-BB7F-2E073E45FCD5}"/>
            </c:ext>
          </c:extLst>
        </c:ser>
        <c:ser>
          <c:idx val="1"/>
          <c:order val="1"/>
          <c:tx>
            <c:strRef>
              <c:f>'Enero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'Enero 2019'!$C$28:$C$33</c:f>
            </c:multiLvlStrRef>
          </c:cat>
          <c:val>
            <c:numRef>
              <c:f>'Enero 2019'!$E$28:$E$33</c:f>
              <c:numCache>
                <c:formatCode>;;;</c:formatCode>
                <c:ptCount val="6"/>
                <c:pt idx="0">
                  <c:v>-2</c:v>
                </c:pt>
                <c:pt idx="1">
                  <c:v>-25</c:v>
                </c:pt>
                <c:pt idx="2">
                  <c:v>-21</c:v>
                </c:pt>
                <c:pt idx="3">
                  <c:v>-25</c:v>
                </c:pt>
                <c:pt idx="4">
                  <c:v>-20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F51-46A0-BB7F-2E073E45F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893480"/>
        <c:axId val="430897008"/>
        <c:axId val="0"/>
      </c:bar3DChart>
      <c:catAx>
        <c:axId val="4308934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7008"/>
        <c:crosses val="autoZero"/>
        <c:auto val="1"/>
        <c:lblAlgn val="ctr"/>
        <c:lblOffset val="100"/>
        <c:noMultiLvlLbl val="0"/>
      </c:catAx>
      <c:valAx>
        <c:axId val="4308970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34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Febrero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'Febrero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'Febrero 2019'!$C$28:$C$33</c:f>
            </c:multiLvlStrRef>
          </c:cat>
          <c:val>
            <c:numRef>
              <c:f>'Febrero 2019'!$D$28:$D$33</c:f>
              <c:numCache>
                <c:formatCode>;;;</c:formatCode>
                <c:ptCount val="6"/>
                <c:pt idx="0">
                  <c:v>1</c:v>
                </c:pt>
                <c:pt idx="1">
                  <c:v>42</c:v>
                </c:pt>
                <c:pt idx="2">
                  <c:v>60</c:v>
                </c:pt>
                <c:pt idx="3">
                  <c:v>24</c:v>
                </c:pt>
                <c:pt idx="4">
                  <c:v>13</c:v>
                </c:pt>
                <c:pt idx="5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8A-41D3-8963-ED376407F314}"/>
            </c:ext>
          </c:extLst>
        </c:ser>
        <c:ser>
          <c:idx val="1"/>
          <c:order val="1"/>
          <c:tx>
            <c:strRef>
              <c:f>'Febrero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'Febrero 2019'!$C$28:$C$33</c:f>
            </c:multiLvlStrRef>
          </c:cat>
          <c:val>
            <c:numRef>
              <c:f>'Febrero 2019'!$E$28:$E$33</c:f>
              <c:numCache>
                <c:formatCode>;;;</c:formatCode>
                <c:ptCount val="6"/>
                <c:pt idx="0">
                  <c:v>-2</c:v>
                </c:pt>
                <c:pt idx="1">
                  <c:v>-25</c:v>
                </c:pt>
                <c:pt idx="2">
                  <c:v>-22</c:v>
                </c:pt>
                <c:pt idx="3">
                  <c:v>-25</c:v>
                </c:pt>
                <c:pt idx="4">
                  <c:v>-20</c:v>
                </c:pt>
                <c:pt idx="5">
                  <c:v>-8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98A-41D3-8963-ED376407F31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899752"/>
        <c:axId val="430891520"/>
        <c:axId val="0"/>
      </c:bar3DChart>
      <c:catAx>
        <c:axId val="4308997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1520"/>
        <c:crosses val="autoZero"/>
        <c:auto val="1"/>
        <c:lblAlgn val="ctr"/>
        <c:lblOffset val="100"/>
        <c:noMultiLvlLbl val="0"/>
      </c:catAx>
      <c:valAx>
        <c:axId val="43089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97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'Marzo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'Marzo 2019'!$C$28:$C$33</c:f>
            </c:multiLvlStrRef>
          </c:cat>
          <c:val>
            <c:numRef>
              <c:f>'Marzo 2019'!$D$28:$D$33</c:f>
              <c:numCache>
                <c:formatCode>;;;</c:formatCode>
                <c:ptCount val="6"/>
                <c:pt idx="0">
                  <c:v>1</c:v>
                </c:pt>
                <c:pt idx="1">
                  <c:v>43</c:v>
                </c:pt>
                <c:pt idx="2">
                  <c:v>59</c:v>
                </c:pt>
                <c:pt idx="3">
                  <c:v>24</c:v>
                </c:pt>
                <c:pt idx="4">
                  <c:v>11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83-4AEE-A962-21061FB650BA}"/>
            </c:ext>
          </c:extLst>
        </c:ser>
        <c:ser>
          <c:idx val="1"/>
          <c:order val="1"/>
          <c:tx>
            <c:strRef>
              <c:f>'Marzo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'Marzo 2019'!$C$28:$C$33</c:f>
            </c:multiLvlStrRef>
          </c:cat>
          <c:val>
            <c:numRef>
              <c:f>'Marzo 2019'!$E$28:$E$33</c:f>
              <c:numCache>
                <c:formatCode>;;;</c:formatCode>
                <c:ptCount val="6"/>
                <c:pt idx="0">
                  <c:v>-1</c:v>
                </c:pt>
                <c:pt idx="1">
                  <c:v>-25</c:v>
                </c:pt>
                <c:pt idx="2">
                  <c:v>-22</c:v>
                </c:pt>
                <c:pt idx="3">
                  <c:v>-25</c:v>
                </c:pt>
                <c:pt idx="4">
                  <c:v>-19</c:v>
                </c:pt>
                <c:pt idx="5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F83-4AEE-A962-21061FB650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891912"/>
        <c:axId val="430892304"/>
        <c:axId val="0"/>
      </c:bar3DChart>
      <c:catAx>
        <c:axId val="43089191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2304"/>
        <c:crosses val="autoZero"/>
        <c:auto val="1"/>
        <c:lblAlgn val="ctr"/>
        <c:lblOffset val="100"/>
        <c:noMultiLvlLbl val="0"/>
      </c:catAx>
      <c:valAx>
        <c:axId val="4308923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19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Abril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'Abril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'Abril 2019'!$C$28:$C$33</c:f>
            </c:multiLvlStrRef>
          </c:cat>
          <c:val>
            <c:numRef>
              <c:f>'Abril 2019'!$D$28:$D$33</c:f>
              <c:numCache>
                <c:formatCode>;;;</c:formatCode>
                <c:ptCount val="6"/>
                <c:pt idx="0">
                  <c:v>0</c:v>
                </c:pt>
                <c:pt idx="1">
                  <c:v>44</c:v>
                </c:pt>
                <c:pt idx="2">
                  <c:v>60</c:v>
                </c:pt>
                <c:pt idx="3">
                  <c:v>24</c:v>
                </c:pt>
                <c:pt idx="4">
                  <c:v>11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DD-46AB-AB87-FEA64A7D3E86}"/>
            </c:ext>
          </c:extLst>
        </c:ser>
        <c:ser>
          <c:idx val="1"/>
          <c:order val="1"/>
          <c:tx>
            <c:strRef>
              <c:f>'Abril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'Abril 2019'!$C$28:$C$33</c:f>
            </c:multiLvlStrRef>
          </c:cat>
          <c:val>
            <c:numRef>
              <c:f>'Abril 2019'!$E$28:$E$33</c:f>
              <c:numCache>
                <c:formatCode>;;;</c:formatCode>
                <c:ptCount val="6"/>
                <c:pt idx="0">
                  <c:v>-1</c:v>
                </c:pt>
                <c:pt idx="1">
                  <c:v>-26</c:v>
                </c:pt>
                <c:pt idx="2">
                  <c:v>-20</c:v>
                </c:pt>
                <c:pt idx="3">
                  <c:v>-26</c:v>
                </c:pt>
                <c:pt idx="4">
                  <c:v>-18</c:v>
                </c:pt>
                <c:pt idx="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DD-46AB-AB87-FEA64A7D3E8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894264"/>
        <c:axId val="430894656"/>
        <c:axId val="0"/>
      </c:bar3DChart>
      <c:catAx>
        <c:axId val="43089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4656"/>
        <c:crosses val="autoZero"/>
        <c:auto val="1"/>
        <c:lblAlgn val="ctr"/>
        <c:lblOffset val="100"/>
        <c:noMultiLvlLbl val="0"/>
      </c:catAx>
      <c:valAx>
        <c:axId val="430894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1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y Sexo. Al mes de Mayo de 2016</a:t>
            </a:r>
          </a:p>
        </c:rich>
      </c:tx>
      <c:layout>
        <c:manualLayout>
          <c:xMode val="edge"/>
          <c:yMode val="edge"/>
          <c:x val="0.14684001761211044"/>
          <c:y val="2.018404030450882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1007506760913499"/>
          <c:y val="0.20477294404368676"/>
          <c:w val="0.85687751996643147"/>
          <c:h val="0.67363770801405731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'Mayo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'Mayo 2016'!$C$28:$C$33</c:f>
            </c:multiLvlStrRef>
          </c:cat>
          <c:val>
            <c:numRef>
              <c:f>'Mayo 2016'!$D$28:$D$33</c:f>
              <c:numCache>
                <c:formatCode>;;;</c:formatCode>
                <c:ptCount val="6"/>
                <c:pt idx="0">
                  <c:v>0</c:v>
                </c:pt>
                <c:pt idx="1">
                  <c:v>37</c:v>
                </c:pt>
                <c:pt idx="2">
                  <c:v>41</c:v>
                </c:pt>
                <c:pt idx="3">
                  <c:v>24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A5-41E6-B4F0-681511E290D0}"/>
            </c:ext>
          </c:extLst>
        </c:ser>
        <c:ser>
          <c:idx val="1"/>
          <c:order val="1"/>
          <c:tx>
            <c:strRef>
              <c:f>'Mayo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'Mayo 2016'!$C$28:$C$33</c:f>
            </c:multiLvlStrRef>
          </c:cat>
          <c:val>
            <c:numRef>
              <c:f>'Mayo 2016'!$E$28:$E$33</c:f>
              <c:numCache>
                <c:formatCode>;;;</c:formatCode>
                <c:ptCount val="6"/>
                <c:pt idx="0">
                  <c:v>-1</c:v>
                </c:pt>
                <c:pt idx="1">
                  <c:v>-24</c:v>
                </c:pt>
                <c:pt idx="2">
                  <c:v>-26</c:v>
                </c:pt>
                <c:pt idx="3">
                  <c:v>-22</c:v>
                </c:pt>
                <c:pt idx="4">
                  <c:v>-13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1A5-41E6-B4F0-681511E290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5212040"/>
        <c:axId val="355209688"/>
        <c:axId val="0"/>
      </c:bar3DChart>
      <c:catAx>
        <c:axId val="3552120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09688"/>
        <c:crosses val="autoZero"/>
        <c:auto val="1"/>
        <c:lblAlgn val="ctr"/>
        <c:lblOffset val="100"/>
        <c:noMultiLvlLbl val="0"/>
      </c:catAx>
      <c:valAx>
        <c:axId val="355209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120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Mayo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'Mayo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'Mayo 2019'!$C$28:$C$33</c:f>
            </c:multiLvlStrRef>
          </c:cat>
          <c:val>
            <c:numRef>
              <c:f>'Mayo 2019'!$D$28:$D$33</c:f>
              <c:numCache>
                <c:formatCode>;;;</c:formatCode>
                <c:ptCount val="6"/>
                <c:pt idx="0">
                  <c:v>0</c:v>
                </c:pt>
                <c:pt idx="1">
                  <c:v>42</c:v>
                </c:pt>
                <c:pt idx="2">
                  <c:v>58</c:v>
                </c:pt>
                <c:pt idx="3">
                  <c:v>25</c:v>
                </c:pt>
                <c:pt idx="4">
                  <c:v>11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90-4D90-A51B-65D60D0C25FA}"/>
            </c:ext>
          </c:extLst>
        </c:ser>
        <c:ser>
          <c:idx val="1"/>
          <c:order val="1"/>
          <c:tx>
            <c:strRef>
              <c:f>'Mayo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'Mayo 2019'!$C$28:$C$33</c:f>
            </c:multiLvlStrRef>
          </c:cat>
          <c:val>
            <c:numRef>
              <c:f>'Mayo 2019'!$E$28:$E$33</c:f>
              <c:numCache>
                <c:formatCode>;;;</c:formatCode>
                <c:ptCount val="6"/>
                <c:pt idx="0">
                  <c:v>-1</c:v>
                </c:pt>
                <c:pt idx="1">
                  <c:v>-25</c:v>
                </c:pt>
                <c:pt idx="2">
                  <c:v>-18</c:v>
                </c:pt>
                <c:pt idx="3">
                  <c:v>-26</c:v>
                </c:pt>
                <c:pt idx="4">
                  <c:v>-18</c:v>
                </c:pt>
                <c:pt idx="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90-4D90-A51B-65D60D0C25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895440"/>
        <c:axId val="430904064"/>
        <c:axId val="0"/>
      </c:bar3DChart>
      <c:catAx>
        <c:axId val="4308954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4064"/>
        <c:crosses val="autoZero"/>
        <c:auto val="1"/>
        <c:lblAlgn val="ctr"/>
        <c:lblOffset val="100"/>
        <c:noMultiLvlLbl val="0"/>
      </c:catAx>
      <c:valAx>
        <c:axId val="4309040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954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Junio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'Junio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'Junio 2019'!$C$28:$C$33</c:f>
            </c:multiLvlStrRef>
          </c:cat>
          <c:val>
            <c:numRef>
              <c:f>'Junio 2019'!$D$28:$D$33</c:f>
              <c:numCache>
                <c:formatCode>;;;</c:formatCode>
                <c:ptCount val="6"/>
                <c:pt idx="0">
                  <c:v>0</c:v>
                </c:pt>
                <c:pt idx="1">
                  <c:v>41</c:v>
                </c:pt>
                <c:pt idx="2">
                  <c:v>62</c:v>
                </c:pt>
                <c:pt idx="3">
                  <c:v>25</c:v>
                </c:pt>
                <c:pt idx="4">
                  <c:v>11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76-49EA-8573-4F11803521C3}"/>
            </c:ext>
          </c:extLst>
        </c:ser>
        <c:ser>
          <c:idx val="1"/>
          <c:order val="1"/>
          <c:tx>
            <c:strRef>
              <c:f>'Junio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'Junio 2019'!$C$28:$C$33</c:f>
            </c:multiLvlStrRef>
          </c:cat>
          <c:val>
            <c:numRef>
              <c:f>'Junio 2019'!$E$28:$E$33</c:f>
              <c:numCache>
                <c:formatCode>;;;</c:formatCode>
                <c:ptCount val="6"/>
                <c:pt idx="0">
                  <c:v>-1</c:v>
                </c:pt>
                <c:pt idx="1">
                  <c:v>-25</c:v>
                </c:pt>
                <c:pt idx="2">
                  <c:v>-21</c:v>
                </c:pt>
                <c:pt idx="3">
                  <c:v>-26</c:v>
                </c:pt>
                <c:pt idx="4">
                  <c:v>-18</c:v>
                </c:pt>
                <c:pt idx="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76-49EA-8573-4F11803521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905240"/>
        <c:axId val="430904456"/>
        <c:axId val="0"/>
      </c:bar3DChart>
      <c:catAx>
        <c:axId val="43090524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4456"/>
        <c:crosses val="autoZero"/>
        <c:auto val="1"/>
        <c:lblAlgn val="ctr"/>
        <c:lblOffset val="100"/>
        <c:noMultiLvlLbl val="0"/>
      </c:catAx>
      <c:valAx>
        <c:axId val="4309044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52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Julio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'Julio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'Julio 2019'!$C$28:$C$33</c:f>
            </c:multiLvlStrRef>
          </c:cat>
          <c:val>
            <c:numRef>
              <c:f>'Julio 2019'!$D$28:$D$33</c:f>
              <c:numCache>
                <c:formatCode>;;;</c:formatCode>
                <c:ptCount val="6"/>
                <c:pt idx="0">
                  <c:v>0</c:v>
                </c:pt>
                <c:pt idx="1">
                  <c:v>40</c:v>
                </c:pt>
                <c:pt idx="2">
                  <c:v>62</c:v>
                </c:pt>
                <c:pt idx="3">
                  <c:v>23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C65-40A5-A438-87BA0C8EFEF6}"/>
            </c:ext>
          </c:extLst>
        </c:ser>
        <c:ser>
          <c:idx val="1"/>
          <c:order val="1"/>
          <c:tx>
            <c:strRef>
              <c:f>'Julio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'Julio 2019'!$C$28:$C$33</c:f>
            </c:multiLvlStrRef>
          </c:cat>
          <c:val>
            <c:numRef>
              <c:f>'Julio 2019'!$E$28:$E$33</c:f>
              <c:numCache>
                <c:formatCode>;;;</c:formatCode>
                <c:ptCount val="6"/>
                <c:pt idx="0">
                  <c:v>-1</c:v>
                </c:pt>
                <c:pt idx="1">
                  <c:v>-25</c:v>
                </c:pt>
                <c:pt idx="2">
                  <c:v>-21</c:v>
                </c:pt>
                <c:pt idx="3">
                  <c:v>-26</c:v>
                </c:pt>
                <c:pt idx="4">
                  <c:v>-18</c:v>
                </c:pt>
                <c:pt idx="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C65-40A5-A438-87BA0C8EFE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903672"/>
        <c:axId val="430902888"/>
        <c:axId val="0"/>
      </c:bar3DChart>
      <c:catAx>
        <c:axId val="4309036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2888"/>
        <c:crosses val="autoZero"/>
        <c:auto val="1"/>
        <c:lblAlgn val="ctr"/>
        <c:lblOffset val="100"/>
        <c:noMultiLvlLbl val="0"/>
      </c:catAx>
      <c:valAx>
        <c:axId val="4309028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3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'Agosto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'Agosto 2019'!$C$28:$C$32</c:f>
            </c:multiLvlStrRef>
          </c:cat>
          <c:val>
            <c:numRef>
              <c:f>'Agosto 2019'!$D$28:$D$32</c:f>
              <c:numCache>
                <c:formatCode>;;;</c:formatCode>
                <c:ptCount val="5"/>
                <c:pt idx="0">
                  <c:v>38</c:v>
                </c:pt>
                <c:pt idx="1">
                  <c:v>58</c:v>
                </c:pt>
                <c:pt idx="2">
                  <c:v>24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4CA-43A6-A1F7-40F134E91F20}"/>
            </c:ext>
          </c:extLst>
        </c:ser>
        <c:ser>
          <c:idx val="1"/>
          <c:order val="1"/>
          <c:tx>
            <c:strRef>
              <c:f>'Agosto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'Agosto 2019'!$C$28:$C$32</c:f>
            </c:multiLvlStrRef>
          </c:cat>
          <c:val>
            <c:numRef>
              <c:f>'Agosto 2019'!$E$28:$E$32</c:f>
              <c:numCache>
                <c:formatCode>;;;</c:formatCode>
                <c:ptCount val="5"/>
                <c:pt idx="0">
                  <c:v>-25</c:v>
                </c:pt>
                <c:pt idx="1">
                  <c:v>-19</c:v>
                </c:pt>
                <c:pt idx="2">
                  <c:v>-26</c:v>
                </c:pt>
                <c:pt idx="3">
                  <c:v>-18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4CA-43A6-A1F7-40F134E91F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0903280"/>
        <c:axId val="436342536"/>
        <c:axId val="0"/>
      </c:bar3DChart>
      <c:catAx>
        <c:axId val="4309032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6342536"/>
        <c:crosses val="autoZero"/>
        <c:auto val="1"/>
        <c:lblAlgn val="ctr"/>
        <c:lblOffset val="100"/>
        <c:noMultiLvlLbl val="0"/>
      </c:catAx>
      <c:valAx>
        <c:axId val="4363425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9032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'Septiembre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'Septiembre 2019'!$C$28:$C$33</c:f>
            </c:multiLvlStrRef>
          </c:cat>
          <c:val>
            <c:numRef>
              <c:f>'Septiembre 2019'!$D$28:$D$33</c:f>
              <c:numCache>
                <c:formatCode>;;;</c:formatCode>
                <c:ptCount val="6"/>
                <c:pt idx="0">
                  <c:v>0</c:v>
                </c:pt>
                <c:pt idx="1">
                  <c:v>39</c:v>
                </c:pt>
                <c:pt idx="2">
                  <c:v>61</c:v>
                </c:pt>
                <c:pt idx="3">
                  <c:v>25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69-4A18-A63C-9ADA6FCB2DD4}"/>
            </c:ext>
          </c:extLst>
        </c:ser>
        <c:ser>
          <c:idx val="1"/>
          <c:order val="1"/>
          <c:tx>
            <c:strRef>
              <c:f>'Septiembre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'Septiembre 2019'!$C$28:$C$33</c:f>
            </c:multiLvlStrRef>
          </c:cat>
          <c:val>
            <c:numRef>
              <c:f>'Septiembre 2019'!$E$28:$E$33</c:f>
              <c:numCache>
                <c:formatCode>;;;</c:formatCode>
                <c:ptCount val="6"/>
                <c:pt idx="0">
                  <c:v>0</c:v>
                </c:pt>
                <c:pt idx="1">
                  <c:v>-26</c:v>
                </c:pt>
                <c:pt idx="2">
                  <c:v>-25</c:v>
                </c:pt>
                <c:pt idx="3">
                  <c:v>-26</c:v>
                </c:pt>
                <c:pt idx="4">
                  <c:v>-18</c:v>
                </c:pt>
                <c:pt idx="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69-4A18-A63C-9ADA6FCB2D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2448"/>
        <c:axId val="433900096"/>
        <c:axId val="0"/>
      </c:bar3DChart>
      <c:catAx>
        <c:axId val="43390244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0096"/>
        <c:crosses val="autoZero"/>
        <c:auto val="1"/>
        <c:lblAlgn val="ctr"/>
        <c:lblOffset val="100"/>
        <c:noMultiLvlLbl val="0"/>
      </c:catAx>
      <c:valAx>
        <c:axId val="4339000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2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Octubre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'Octubre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'Octubre 2019'!$C$28:$C$33</c:f>
            </c:multiLvlStrRef>
          </c:cat>
          <c:val>
            <c:numRef>
              <c:f>'Octubre 2019'!$D$28:$D$33</c:f>
              <c:numCache>
                <c:formatCode>;;;</c:formatCode>
                <c:ptCount val="6"/>
                <c:pt idx="0">
                  <c:v>0</c:v>
                </c:pt>
                <c:pt idx="1">
                  <c:v>39</c:v>
                </c:pt>
                <c:pt idx="2">
                  <c:v>61</c:v>
                </c:pt>
                <c:pt idx="3">
                  <c:v>27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7C1-43F7-B3D5-410FFD1EBD40}"/>
            </c:ext>
          </c:extLst>
        </c:ser>
        <c:ser>
          <c:idx val="1"/>
          <c:order val="1"/>
          <c:tx>
            <c:strRef>
              <c:f>'Octubre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'Octubre 2019'!$C$28:$C$33</c:f>
            </c:multiLvlStrRef>
          </c:cat>
          <c:val>
            <c:numRef>
              <c:f>'Octubre 2019'!$E$28:$E$33</c:f>
              <c:numCache>
                <c:formatCode>;;;</c:formatCode>
                <c:ptCount val="6"/>
                <c:pt idx="0">
                  <c:v>0</c:v>
                </c:pt>
                <c:pt idx="1">
                  <c:v>-26</c:v>
                </c:pt>
                <c:pt idx="2">
                  <c:v>-25</c:v>
                </c:pt>
                <c:pt idx="3">
                  <c:v>-27</c:v>
                </c:pt>
                <c:pt idx="4">
                  <c:v>-18</c:v>
                </c:pt>
                <c:pt idx="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7C1-43F7-B3D5-410FFD1EBD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894608"/>
        <c:axId val="433902840"/>
        <c:axId val="0"/>
      </c:bar3DChart>
      <c:catAx>
        <c:axId val="43389460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2840"/>
        <c:crosses val="autoZero"/>
        <c:auto val="1"/>
        <c:lblAlgn val="ctr"/>
        <c:lblOffset val="100"/>
        <c:noMultiLvlLbl val="0"/>
      </c:catAx>
      <c:valAx>
        <c:axId val="4339028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46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Noviembre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'Noviembre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'Noviembre 2019'!$C$28:$C$33</c:f>
            </c:multiLvlStrRef>
          </c:cat>
          <c:val>
            <c:numRef>
              <c:f>'Noviembre 2019'!$D$28:$D$33</c:f>
              <c:numCache>
                <c:formatCode>;;;</c:formatCode>
                <c:ptCount val="6"/>
                <c:pt idx="0">
                  <c:v>0</c:v>
                </c:pt>
                <c:pt idx="1">
                  <c:v>37</c:v>
                </c:pt>
                <c:pt idx="2">
                  <c:v>62</c:v>
                </c:pt>
                <c:pt idx="3">
                  <c:v>27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12-4E48-8648-98BC06C4EA99}"/>
            </c:ext>
          </c:extLst>
        </c:ser>
        <c:ser>
          <c:idx val="1"/>
          <c:order val="1"/>
          <c:tx>
            <c:strRef>
              <c:f>'Noviembre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'Noviembre 2019'!$C$28:$C$33</c:f>
            </c:multiLvlStrRef>
          </c:cat>
          <c:val>
            <c:numRef>
              <c:f>'Noviembre 2019'!$E$28:$E$33</c:f>
              <c:numCache>
                <c:formatCode>;;;</c:formatCode>
                <c:ptCount val="6"/>
                <c:pt idx="0">
                  <c:v>0</c:v>
                </c:pt>
                <c:pt idx="1">
                  <c:v>-25</c:v>
                </c:pt>
                <c:pt idx="2">
                  <c:v>-26</c:v>
                </c:pt>
                <c:pt idx="3">
                  <c:v>-27</c:v>
                </c:pt>
                <c:pt idx="4">
                  <c:v>-17</c:v>
                </c:pt>
                <c:pt idx="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12-4E48-8648-98BC06C4EA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895000"/>
        <c:axId val="433896568"/>
        <c:axId val="0"/>
      </c:bar3DChart>
      <c:catAx>
        <c:axId val="43389500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6568"/>
        <c:crosses val="autoZero"/>
        <c:auto val="1"/>
        <c:lblAlgn val="ctr"/>
        <c:lblOffset val="100"/>
        <c:noMultiLvlLbl val="0"/>
      </c:catAx>
      <c:valAx>
        <c:axId val="433896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5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2019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'Diciembre 2019'!$D$13:$E$13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'Diciembre 2019'!$C$27:$C$32</c:f>
            </c:multiLvlStrRef>
          </c:cat>
          <c:val>
            <c:numRef>
              <c:f>'Diciembre 2019'!$D$27:$D$32</c:f>
              <c:numCache>
                <c:formatCode>;;;</c:formatCode>
                <c:ptCount val="6"/>
                <c:pt idx="0">
                  <c:v>0</c:v>
                </c:pt>
                <c:pt idx="1">
                  <c:v>36</c:v>
                </c:pt>
                <c:pt idx="2">
                  <c:v>62</c:v>
                </c:pt>
                <c:pt idx="3">
                  <c:v>28</c:v>
                </c:pt>
                <c:pt idx="4">
                  <c:v>12</c:v>
                </c:pt>
                <c:pt idx="5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8B-457A-A5E2-DCCDB86C4F48}"/>
            </c:ext>
          </c:extLst>
        </c:ser>
        <c:ser>
          <c:idx val="1"/>
          <c:order val="1"/>
          <c:tx>
            <c:strRef>
              <c:f>'Diciembre 2019'!$F$13:$G$13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'Diciembre 2019'!$C$27:$C$32</c:f>
            </c:multiLvlStrRef>
          </c:cat>
          <c:val>
            <c:numRef>
              <c:f>'Diciembre 2019'!$E$27:$E$32</c:f>
              <c:numCache>
                <c:formatCode>;;;</c:formatCode>
                <c:ptCount val="6"/>
                <c:pt idx="0">
                  <c:v>0</c:v>
                </c:pt>
                <c:pt idx="1">
                  <c:v>-25</c:v>
                </c:pt>
                <c:pt idx="2">
                  <c:v>-27</c:v>
                </c:pt>
                <c:pt idx="3">
                  <c:v>-27</c:v>
                </c:pt>
                <c:pt idx="4">
                  <c:v>-17</c:v>
                </c:pt>
                <c:pt idx="5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38B-457A-A5E2-DCCDB86C4F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5192"/>
        <c:axId val="433899312"/>
        <c:axId val="0"/>
      </c:bar3DChart>
      <c:catAx>
        <c:axId val="4339051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9312"/>
        <c:crosses val="autoZero"/>
        <c:auto val="1"/>
        <c:lblAlgn val="ctr"/>
        <c:lblOffset val="100"/>
        <c:noMultiLvlLbl val="0"/>
      </c:catAx>
      <c:valAx>
        <c:axId val="4338993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51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Enero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455428770716224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'Enero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'Enero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'Enero 2020'!$D$28:$D$32</c:f>
              <c:numCache>
                <c:formatCode>#,##0</c:formatCode>
                <c:ptCount val="5"/>
                <c:pt idx="0">
                  <c:v>38</c:v>
                </c:pt>
                <c:pt idx="1">
                  <c:v>61</c:v>
                </c:pt>
                <c:pt idx="2">
                  <c:v>27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AE6-41EF-9F69-89F0D5DAF61F}"/>
            </c:ext>
          </c:extLst>
        </c:ser>
        <c:ser>
          <c:idx val="1"/>
          <c:order val="1"/>
          <c:tx>
            <c:strRef>
              <c:f>'Enero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'Enero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'Enero 2020'!$E$28:$E$32</c:f>
              <c:numCache>
                <c:formatCode>#,##0</c:formatCode>
                <c:ptCount val="5"/>
                <c:pt idx="0">
                  <c:v>-25</c:v>
                </c:pt>
                <c:pt idx="1">
                  <c:v>-27</c:v>
                </c:pt>
                <c:pt idx="2">
                  <c:v>-28</c:v>
                </c:pt>
                <c:pt idx="3">
                  <c:v>-16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AE6-41EF-9F69-89F0D5DAF6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895392"/>
        <c:axId val="433899704"/>
        <c:axId val="0"/>
      </c:bar3DChart>
      <c:catAx>
        <c:axId val="433895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9704"/>
        <c:crosses val="autoZero"/>
        <c:auto val="1"/>
        <c:lblAlgn val="ctr"/>
        <c:lblOffset val="100"/>
        <c:noMultiLvlLbl val="0"/>
      </c:catAx>
      <c:valAx>
        <c:axId val="43389970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5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Febrero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455428770716224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'Febrero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'Febrero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'Febrero 2020'!$D$28:$D$32</c:f>
              <c:numCache>
                <c:formatCode>#,##0</c:formatCode>
                <c:ptCount val="5"/>
                <c:pt idx="0">
                  <c:v>41</c:v>
                </c:pt>
                <c:pt idx="1">
                  <c:v>61</c:v>
                </c:pt>
                <c:pt idx="2">
                  <c:v>27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C0-43E6-B8D5-291329F2AF2D}"/>
            </c:ext>
          </c:extLst>
        </c:ser>
        <c:ser>
          <c:idx val="1"/>
          <c:order val="1"/>
          <c:tx>
            <c:strRef>
              <c:f>'Febrero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'Febrero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'Febrero 2020'!$E$28:$E$32</c:f>
              <c:numCache>
                <c:formatCode>#,##0</c:formatCode>
                <c:ptCount val="5"/>
                <c:pt idx="0">
                  <c:v>-25</c:v>
                </c:pt>
                <c:pt idx="1">
                  <c:v>-28</c:v>
                </c:pt>
                <c:pt idx="2">
                  <c:v>-26</c:v>
                </c:pt>
                <c:pt idx="3">
                  <c:v>-18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C0-43E6-B8D5-291329F2AF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896960"/>
        <c:axId val="433900488"/>
        <c:axId val="0"/>
      </c:bar3DChart>
      <c:catAx>
        <c:axId val="433896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0488"/>
        <c:crosses val="autoZero"/>
        <c:auto val="1"/>
        <c:lblAlgn val="ctr"/>
        <c:lblOffset val="100"/>
        <c:noMultiLvlLbl val="0"/>
      </c:catAx>
      <c:valAx>
        <c:axId val="4339004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6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Empleados de la SISALRIL por Rango de Edad según Sexo.             Al mes de Junio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'Junio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'Junio 2016'!$C$28:$C$33</c:f>
            </c:multiLvlStrRef>
          </c:cat>
          <c:val>
            <c:numRef>
              <c:f>'Junio 2016'!$D$28:$D$33</c:f>
              <c:numCache>
                <c:formatCode>;;;</c:formatCode>
                <c:ptCount val="6"/>
                <c:pt idx="0">
                  <c:v>0</c:v>
                </c:pt>
                <c:pt idx="1">
                  <c:v>41</c:v>
                </c:pt>
                <c:pt idx="2">
                  <c:v>41</c:v>
                </c:pt>
                <c:pt idx="3">
                  <c:v>25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25-4D84-8FDA-CB0C17664581}"/>
            </c:ext>
          </c:extLst>
        </c:ser>
        <c:ser>
          <c:idx val="1"/>
          <c:order val="1"/>
          <c:tx>
            <c:strRef>
              <c:f>'Junio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'Junio 2016'!$C$28:$C$33</c:f>
            </c:multiLvlStrRef>
          </c:cat>
          <c:val>
            <c:numRef>
              <c:f>'Junio 2016'!$E$28:$E$33</c:f>
              <c:numCache>
                <c:formatCode>;;;</c:formatCode>
                <c:ptCount val="6"/>
                <c:pt idx="0">
                  <c:v>-1</c:v>
                </c:pt>
                <c:pt idx="1">
                  <c:v>-27</c:v>
                </c:pt>
                <c:pt idx="2">
                  <c:v>-27</c:v>
                </c:pt>
                <c:pt idx="3">
                  <c:v>-22</c:v>
                </c:pt>
                <c:pt idx="4">
                  <c:v>-12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25-4D84-8FDA-CB0C176645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5208904"/>
        <c:axId val="355213216"/>
        <c:axId val="0"/>
      </c:bar3DChart>
      <c:catAx>
        <c:axId val="35520890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13216"/>
        <c:crosses val="autoZero"/>
        <c:auto val="1"/>
        <c:lblAlgn val="ctr"/>
        <c:lblOffset val="100"/>
        <c:noMultiLvlLbl val="0"/>
      </c:catAx>
      <c:valAx>
        <c:axId val="35521321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089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'Marzo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'Marzo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'Marzo 2020'!$D$28:$D$32</c:f>
              <c:numCache>
                <c:formatCode>General</c:formatCode>
                <c:ptCount val="5"/>
                <c:pt idx="0">
                  <c:v>41</c:v>
                </c:pt>
                <c:pt idx="1">
                  <c:v>61</c:v>
                </c:pt>
                <c:pt idx="2">
                  <c:v>27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E7-45F3-B317-62B08D4B93CF}"/>
            </c:ext>
          </c:extLst>
        </c:ser>
        <c:ser>
          <c:idx val="1"/>
          <c:order val="1"/>
          <c:tx>
            <c:strRef>
              <c:f>'Marzo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'Marzo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'Marzo 2020'!$E$28:$E$32</c:f>
              <c:numCache>
                <c:formatCode>General</c:formatCode>
                <c:ptCount val="5"/>
                <c:pt idx="0">
                  <c:v>-26</c:v>
                </c:pt>
                <c:pt idx="1">
                  <c:v>-27</c:v>
                </c:pt>
                <c:pt idx="2">
                  <c:v>-26</c:v>
                </c:pt>
                <c:pt idx="3">
                  <c:v>-18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E7-45F3-B317-62B08D4B93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0880"/>
        <c:axId val="433904408"/>
        <c:axId val="0"/>
      </c:bar3DChart>
      <c:catAx>
        <c:axId val="43390088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4408"/>
        <c:crosses val="autoZero"/>
        <c:auto val="1"/>
        <c:lblAlgn val="ctr"/>
        <c:lblOffset val="100"/>
        <c:noMultiLvlLbl val="0"/>
      </c:catAx>
      <c:valAx>
        <c:axId val="43390440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0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Abril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'Abril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'Abril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'Abril 2020'!$D$28:$D$32</c:f>
              <c:numCache>
                <c:formatCode>General</c:formatCode>
                <c:ptCount val="5"/>
                <c:pt idx="0">
                  <c:v>41</c:v>
                </c:pt>
                <c:pt idx="1">
                  <c:v>61</c:v>
                </c:pt>
                <c:pt idx="2">
                  <c:v>27</c:v>
                </c:pt>
                <c:pt idx="3">
                  <c:v>12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1C-4BE8-9AEB-DC1B945139E5}"/>
            </c:ext>
          </c:extLst>
        </c:ser>
        <c:ser>
          <c:idx val="1"/>
          <c:order val="1"/>
          <c:tx>
            <c:strRef>
              <c:f>'Abril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'Abril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'Abril 2020'!$E$28:$E$32</c:f>
              <c:numCache>
                <c:formatCode>General</c:formatCode>
                <c:ptCount val="5"/>
                <c:pt idx="0">
                  <c:v>-26</c:v>
                </c:pt>
                <c:pt idx="1">
                  <c:v>-27</c:v>
                </c:pt>
                <c:pt idx="2">
                  <c:v>-26</c:v>
                </c:pt>
                <c:pt idx="3">
                  <c:v>-18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1C-4BE8-9AEB-DC1B945139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2056"/>
        <c:axId val="433898528"/>
        <c:axId val="0"/>
      </c:bar3DChart>
      <c:catAx>
        <c:axId val="4339020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8528"/>
        <c:crosses val="autoZero"/>
        <c:auto val="1"/>
        <c:lblAlgn val="ctr"/>
        <c:lblOffset val="100"/>
        <c:noMultiLvlLbl val="0"/>
      </c:catAx>
      <c:valAx>
        <c:axId val="43389852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2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Mayo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'Mayo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'Mayo 2020 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'Mayo 2020 '!$D$28:$D$32</c:f>
              <c:numCache>
                <c:formatCode>#,##0</c:formatCode>
                <c:ptCount val="5"/>
                <c:pt idx="0">
                  <c:v>40</c:v>
                </c:pt>
                <c:pt idx="1">
                  <c:v>64</c:v>
                </c:pt>
                <c:pt idx="2">
                  <c:v>27</c:v>
                </c:pt>
                <c:pt idx="3">
                  <c:v>17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3AB-4609-92BA-22EFADDEA48C}"/>
            </c:ext>
          </c:extLst>
        </c:ser>
        <c:ser>
          <c:idx val="1"/>
          <c:order val="1"/>
          <c:tx>
            <c:strRef>
              <c:f>'Mayo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'Mayo 2020 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'Mayo 2020 '!$E$28:$E$32</c:f>
              <c:numCache>
                <c:formatCode>General</c:formatCode>
                <c:ptCount val="5"/>
                <c:pt idx="0">
                  <c:v>-25</c:v>
                </c:pt>
                <c:pt idx="1">
                  <c:v>-28</c:v>
                </c:pt>
                <c:pt idx="2">
                  <c:v>-29</c:v>
                </c:pt>
                <c:pt idx="3">
                  <c:v>-20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3AB-4609-92BA-22EFADDEA4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894216"/>
        <c:axId val="433896176"/>
        <c:axId val="0"/>
      </c:bar3DChart>
      <c:catAx>
        <c:axId val="4338942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6176"/>
        <c:crosses val="autoZero"/>
        <c:auto val="1"/>
        <c:lblAlgn val="ctr"/>
        <c:lblOffset val="100"/>
        <c:noMultiLvlLbl val="0"/>
      </c:catAx>
      <c:valAx>
        <c:axId val="4338961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42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'Junio 2020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'Junio 2020 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'Junio 2020 '!$D$28:$D$32</c:f>
              <c:numCache>
                <c:formatCode>#,##0</c:formatCode>
                <c:ptCount val="5"/>
                <c:pt idx="0">
                  <c:v>39</c:v>
                </c:pt>
                <c:pt idx="1">
                  <c:v>65</c:v>
                </c:pt>
                <c:pt idx="2">
                  <c:v>27</c:v>
                </c:pt>
                <c:pt idx="3">
                  <c:v>16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DDA-4528-A67D-DCEAD4C2F49E}"/>
            </c:ext>
          </c:extLst>
        </c:ser>
        <c:ser>
          <c:idx val="1"/>
          <c:order val="1"/>
          <c:tx>
            <c:strRef>
              <c:f>'Junio 2020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'Junio 2020 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'Junio 2020 '!$E$28:$E$32</c:f>
              <c:numCache>
                <c:formatCode>General</c:formatCode>
                <c:ptCount val="5"/>
                <c:pt idx="0">
                  <c:v>-25</c:v>
                </c:pt>
                <c:pt idx="1">
                  <c:v>-28</c:v>
                </c:pt>
                <c:pt idx="2">
                  <c:v>-29</c:v>
                </c:pt>
                <c:pt idx="3">
                  <c:v>-20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DDA-4528-A67D-DCEAD4C2F4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1272"/>
        <c:axId val="433897744"/>
        <c:axId val="0"/>
      </c:bar3DChart>
      <c:catAx>
        <c:axId val="43390127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897744"/>
        <c:crosses val="autoZero"/>
        <c:auto val="1"/>
        <c:lblAlgn val="ctr"/>
        <c:lblOffset val="100"/>
        <c:noMultiLvlLbl val="0"/>
      </c:catAx>
      <c:valAx>
        <c:axId val="433897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12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Julio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'Julio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'Julio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'Julio 2020'!$D$28:$D$32</c:f>
              <c:numCache>
                <c:formatCode>#,##0</c:formatCode>
                <c:ptCount val="5"/>
                <c:pt idx="0">
                  <c:v>33</c:v>
                </c:pt>
                <c:pt idx="1">
                  <c:v>64</c:v>
                </c:pt>
                <c:pt idx="2">
                  <c:v>25</c:v>
                </c:pt>
                <c:pt idx="3">
                  <c:v>14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CF-4E16-AF0F-86307E0CBD24}"/>
            </c:ext>
          </c:extLst>
        </c:ser>
        <c:ser>
          <c:idx val="1"/>
          <c:order val="1"/>
          <c:tx>
            <c:strRef>
              <c:f>'Julio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'Julio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'Julio 2020'!$E$28:$E$32</c:f>
              <c:numCache>
                <c:formatCode>General</c:formatCode>
                <c:ptCount val="5"/>
                <c:pt idx="0">
                  <c:v>-21</c:v>
                </c:pt>
                <c:pt idx="1">
                  <c:v>-28</c:v>
                </c:pt>
                <c:pt idx="2">
                  <c:v>-28</c:v>
                </c:pt>
                <c:pt idx="3">
                  <c:v>-16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CF-4E16-AF0F-86307E0CBD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1664"/>
        <c:axId val="433907936"/>
        <c:axId val="0"/>
      </c:bar3DChart>
      <c:catAx>
        <c:axId val="4339016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7936"/>
        <c:crosses val="autoZero"/>
        <c:auto val="1"/>
        <c:lblAlgn val="ctr"/>
        <c:lblOffset val="100"/>
        <c:noMultiLvlLbl val="0"/>
      </c:catAx>
      <c:valAx>
        <c:axId val="43390793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1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'Agosto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'Agosto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'Agosto 2020'!$D$28:$D$32</c:f>
              <c:numCache>
                <c:formatCode>#,##0</c:formatCode>
                <c:ptCount val="5"/>
                <c:pt idx="0">
                  <c:v>35</c:v>
                </c:pt>
                <c:pt idx="1">
                  <c:v>63</c:v>
                </c:pt>
                <c:pt idx="2">
                  <c:v>27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0-4F0B-ABD4-0FBB7E4D8369}"/>
            </c:ext>
          </c:extLst>
        </c:ser>
        <c:ser>
          <c:idx val="1"/>
          <c:order val="1"/>
          <c:tx>
            <c:strRef>
              <c:f>'Agosto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'Agosto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'Agosto 2020'!$E$28:$E$32</c:f>
              <c:numCache>
                <c:formatCode>General</c:formatCode>
                <c:ptCount val="5"/>
                <c:pt idx="0">
                  <c:v>-23</c:v>
                </c:pt>
                <c:pt idx="1">
                  <c:v>-33</c:v>
                </c:pt>
                <c:pt idx="2">
                  <c:v>-29</c:v>
                </c:pt>
                <c:pt idx="3">
                  <c:v>-20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0-4F0B-ABD4-0FBB7E4D8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7152"/>
        <c:axId val="433905976"/>
        <c:axId val="0"/>
      </c:bar3DChart>
      <c:catAx>
        <c:axId val="4339071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5976"/>
        <c:crosses val="autoZero"/>
        <c:auto val="1"/>
        <c:lblAlgn val="ctr"/>
        <c:lblOffset val="100"/>
        <c:noMultiLvlLbl val="0"/>
      </c:catAx>
      <c:valAx>
        <c:axId val="43390597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71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Septiembre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'Septiembre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'Septiembre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'Septiembre 2020'!$D$28:$D$32</c:f>
              <c:numCache>
                <c:formatCode>#,##0</c:formatCode>
                <c:ptCount val="5"/>
                <c:pt idx="0">
                  <c:v>33</c:v>
                </c:pt>
                <c:pt idx="1">
                  <c:v>64</c:v>
                </c:pt>
                <c:pt idx="2">
                  <c:v>27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BC0-4F0B-ABD4-0FBB7E4D8369}"/>
            </c:ext>
          </c:extLst>
        </c:ser>
        <c:ser>
          <c:idx val="1"/>
          <c:order val="1"/>
          <c:tx>
            <c:strRef>
              <c:f>'Septiembre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'Septiembre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'Septiembre 2020'!$E$28:$E$32</c:f>
              <c:numCache>
                <c:formatCode>General</c:formatCode>
                <c:ptCount val="5"/>
                <c:pt idx="0">
                  <c:v>-22</c:v>
                </c:pt>
                <c:pt idx="1">
                  <c:v>-33</c:v>
                </c:pt>
                <c:pt idx="2">
                  <c:v>-28</c:v>
                </c:pt>
                <c:pt idx="3">
                  <c:v>-21</c:v>
                </c:pt>
                <c:pt idx="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BC0-4F0B-ABD4-0FBB7E4D83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Octubre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'Octubre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'Octubre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'Octubre 2020'!$D$28:$D$32</c:f>
              <c:numCache>
                <c:formatCode>#,##0</c:formatCode>
                <c:ptCount val="5"/>
                <c:pt idx="0">
                  <c:v>33</c:v>
                </c:pt>
                <c:pt idx="1">
                  <c:v>63</c:v>
                </c:pt>
                <c:pt idx="2">
                  <c:v>28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33D-4DC8-B78E-7EB5EE6D0268}"/>
            </c:ext>
          </c:extLst>
        </c:ser>
        <c:ser>
          <c:idx val="1"/>
          <c:order val="1"/>
          <c:tx>
            <c:strRef>
              <c:f>'Octubre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'Octubre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'Octubre 2020'!$E$28:$E$32</c:f>
              <c:numCache>
                <c:formatCode>General</c:formatCode>
                <c:ptCount val="5"/>
                <c:pt idx="0">
                  <c:v>-22</c:v>
                </c:pt>
                <c:pt idx="1">
                  <c:v>-32</c:v>
                </c:pt>
                <c:pt idx="2">
                  <c:v>-28</c:v>
                </c:pt>
                <c:pt idx="3">
                  <c:v>-21</c:v>
                </c:pt>
                <c:pt idx="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33D-4DC8-B78E-7EB5EE6D026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Noviembre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'Noviembre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'Noviembre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'Noviembre 2020'!$D$28:$D$32</c:f>
              <c:numCache>
                <c:formatCode>#,##0</c:formatCode>
                <c:ptCount val="5"/>
                <c:pt idx="0">
                  <c:v>31</c:v>
                </c:pt>
                <c:pt idx="1">
                  <c:v>60</c:v>
                </c:pt>
                <c:pt idx="2">
                  <c:v>26</c:v>
                </c:pt>
                <c:pt idx="3">
                  <c:v>14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5F-4061-97BD-861EBB4922B5}"/>
            </c:ext>
          </c:extLst>
        </c:ser>
        <c:ser>
          <c:idx val="1"/>
          <c:order val="1"/>
          <c:tx>
            <c:strRef>
              <c:f>'Noviembre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'Noviembre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'Noviembre 2020'!$E$28:$E$32</c:f>
              <c:numCache>
                <c:formatCode>General</c:formatCode>
                <c:ptCount val="5"/>
                <c:pt idx="0">
                  <c:v>-19</c:v>
                </c:pt>
                <c:pt idx="1">
                  <c:v>-29</c:v>
                </c:pt>
                <c:pt idx="2">
                  <c:v>-26</c:v>
                </c:pt>
                <c:pt idx="3">
                  <c:v>-18</c:v>
                </c:pt>
                <c:pt idx="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5F-4061-97BD-861EBB4922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</a:t>
            </a: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2020</a:t>
            </a: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'Diciembre 2020'!$D$13:$E$13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'Diciembre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'Diciembre 2020'!$D$28:$D$32</c:f>
              <c:numCache>
                <c:formatCode>#,##0</c:formatCode>
                <c:ptCount val="5"/>
                <c:pt idx="0">
                  <c:v>34</c:v>
                </c:pt>
                <c:pt idx="1">
                  <c:v>60</c:v>
                </c:pt>
                <c:pt idx="2">
                  <c:v>31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33A-4E66-B139-CCF4D236BC1F}"/>
            </c:ext>
          </c:extLst>
        </c:ser>
        <c:ser>
          <c:idx val="1"/>
          <c:order val="1"/>
          <c:tx>
            <c:strRef>
              <c:f>'Diciembre 2020'!$F$13:$G$13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'Diciembre 2020'!$C$28:$C$32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'Diciembre 2020'!$E$28:$E$32</c:f>
              <c:numCache>
                <c:formatCode>General</c:formatCode>
                <c:ptCount val="5"/>
                <c:pt idx="0">
                  <c:v>-21</c:v>
                </c:pt>
                <c:pt idx="1">
                  <c:v>-34</c:v>
                </c:pt>
                <c:pt idx="2">
                  <c:v>-28</c:v>
                </c:pt>
                <c:pt idx="3">
                  <c:v>-22</c:v>
                </c:pt>
                <c:pt idx="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33A-4E66-B139-CCF4D236BC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Empleados de la SISALRIL por Rango de Edad según Sexo. Al mes de Julio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'Julio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'Julio 2016'!$C$28:$C$33</c:f>
            </c:multiLvlStrRef>
          </c:cat>
          <c:val>
            <c:numRef>
              <c:f>'Julio 2016'!$D$28:$D$33</c:f>
              <c:numCache>
                <c:formatCode>;;;</c:formatCode>
                <c:ptCount val="6"/>
                <c:pt idx="0">
                  <c:v>0</c:v>
                </c:pt>
                <c:pt idx="1">
                  <c:v>41</c:v>
                </c:pt>
                <c:pt idx="2">
                  <c:v>41</c:v>
                </c:pt>
                <c:pt idx="3">
                  <c:v>25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D9B-4920-9363-CD0F9F79B9A0}"/>
            </c:ext>
          </c:extLst>
        </c:ser>
        <c:ser>
          <c:idx val="1"/>
          <c:order val="1"/>
          <c:tx>
            <c:strRef>
              <c:f>'Julio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'Julio 2016'!$C$28:$C$33</c:f>
            </c:multiLvlStrRef>
          </c:cat>
          <c:val>
            <c:numRef>
              <c:f>'Julio 2016'!$E$28:$E$33</c:f>
              <c:numCache>
                <c:formatCode>;;;</c:formatCode>
                <c:ptCount val="6"/>
                <c:pt idx="0">
                  <c:v>-1</c:v>
                </c:pt>
                <c:pt idx="1">
                  <c:v>-27</c:v>
                </c:pt>
                <c:pt idx="2">
                  <c:v>-27</c:v>
                </c:pt>
                <c:pt idx="3">
                  <c:v>-22</c:v>
                </c:pt>
                <c:pt idx="4">
                  <c:v>-13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D9B-4920-9363-CD0F9F79B9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5214392"/>
        <c:axId val="355210080"/>
        <c:axId val="0"/>
      </c:bar3DChart>
      <c:catAx>
        <c:axId val="35521439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10080"/>
        <c:crosses val="autoZero"/>
        <c:auto val="1"/>
        <c:lblAlgn val="ctr"/>
        <c:lblOffset val="100"/>
        <c:noMultiLvlLbl val="0"/>
      </c:catAx>
      <c:valAx>
        <c:axId val="35521008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52143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Enero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'Enero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'Enero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'Enero 2021'!$D$28:$D$32</c:f>
              <c:numCache>
                <c:formatCode>#,##0</c:formatCode>
                <c:ptCount val="5"/>
                <c:pt idx="0">
                  <c:v>33</c:v>
                </c:pt>
                <c:pt idx="1">
                  <c:v>61</c:v>
                </c:pt>
                <c:pt idx="2">
                  <c:v>31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60B-46C3-A8DB-D4611650B483}"/>
            </c:ext>
          </c:extLst>
        </c:ser>
        <c:ser>
          <c:idx val="1"/>
          <c:order val="1"/>
          <c:tx>
            <c:strRef>
              <c:f>'Enero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'Enero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'Enero 2021'!$E$28:$E$32</c:f>
              <c:numCache>
                <c:formatCode>General</c:formatCode>
                <c:ptCount val="5"/>
                <c:pt idx="0">
                  <c:v>-21</c:v>
                </c:pt>
                <c:pt idx="1">
                  <c:v>-34</c:v>
                </c:pt>
                <c:pt idx="2">
                  <c:v>-28</c:v>
                </c:pt>
                <c:pt idx="3">
                  <c:v>-21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60B-46C3-A8DB-D4611650B4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Febrero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'Febrero 2021 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'Febrero 2021 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'Febrero 2021 '!$D$28:$D$32</c:f>
              <c:numCache>
                <c:formatCode>#,##0</c:formatCode>
                <c:ptCount val="5"/>
                <c:pt idx="0">
                  <c:v>33</c:v>
                </c:pt>
                <c:pt idx="1">
                  <c:v>59</c:v>
                </c:pt>
                <c:pt idx="2">
                  <c:v>31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0A-4A9D-BEC4-1BD25BCF22CC}"/>
            </c:ext>
          </c:extLst>
        </c:ser>
        <c:ser>
          <c:idx val="1"/>
          <c:order val="1"/>
          <c:tx>
            <c:strRef>
              <c:f>'Febrero 2021 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'Febrero 2021 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'Febrero 2021 '!$E$28:$E$32</c:f>
              <c:numCache>
                <c:formatCode>General</c:formatCode>
                <c:ptCount val="5"/>
                <c:pt idx="0">
                  <c:v>-21</c:v>
                </c:pt>
                <c:pt idx="1">
                  <c:v>-32</c:v>
                </c:pt>
                <c:pt idx="2">
                  <c:v>-27</c:v>
                </c:pt>
                <c:pt idx="3">
                  <c:v>-21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10A-4A9D-BEC4-1BD25BCF22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'Marzo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'Marzo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'Marzo 2021'!$D$28:$D$32</c:f>
              <c:numCache>
                <c:formatCode>#,##0</c:formatCode>
                <c:ptCount val="5"/>
                <c:pt idx="0">
                  <c:v>33</c:v>
                </c:pt>
                <c:pt idx="1">
                  <c:v>58</c:v>
                </c:pt>
                <c:pt idx="2">
                  <c:v>30</c:v>
                </c:pt>
                <c:pt idx="3">
                  <c:v>18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606-407A-9D03-88D1142B96EB}"/>
            </c:ext>
          </c:extLst>
        </c:ser>
        <c:ser>
          <c:idx val="1"/>
          <c:order val="1"/>
          <c:tx>
            <c:strRef>
              <c:f>'Marzo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'Marzo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'Marzo 2021'!$E$28:$E$32</c:f>
              <c:numCache>
                <c:formatCode>General</c:formatCode>
                <c:ptCount val="5"/>
                <c:pt idx="0">
                  <c:v>-20</c:v>
                </c:pt>
                <c:pt idx="1">
                  <c:v>-31</c:v>
                </c:pt>
                <c:pt idx="2">
                  <c:v>-27</c:v>
                </c:pt>
                <c:pt idx="3">
                  <c:v>-21</c:v>
                </c:pt>
                <c:pt idx="4">
                  <c:v>-10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606-407A-9D03-88D1142B96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Abril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'Abril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'Abril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'Abril 2021'!$D$28:$D$32</c:f>
              <c:numCache>
                <c:formatCode>#,##0</c:formatCode>
                <c:ptCount val="5"/>
                <c:pt idx="0">
                  <c:v>35</c:v>
                </c:pt>
                <c:pt idx="1">
                  <c:v>57</c:v>
                </c:pt>
                <c:pt idx="2">
                  <c:v>24</c:v>
                </c:pt>
                <c:pt idx="3">
                  <c:v>15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91-49BE-B09B-B8A5CDAADC55}"/>
            </c:ext>
          </c:extLst>
        </c:ser>
        <c:ser>
          <c:idx val="1"/>
          <c:order val="1"/>
          <c:tx>
            <c:strRef>
              <c:f>'Abril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'Abril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'Abril 2021'!$E$28:$E$32</c:f>
              <c:numCache>
                <c:formatCode>General</c:formatCode>
                <c:ptCount val="5"/>
                <c:pt idx="0">
                  <c:v>-23</c:v>
                </c:pt>
                <c:pt idx="1">
                  <c:v>-31</c:v>
                </c:pt>
                <c:pt idx="2">
                  <c:v>-25</c:v>
                </c:pt>
                <c:pt idx="3">
                  <c:v>-14</c:v>
                </c:pt>
                <c:pt idx="4">
                  <c:v>-9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91-49BE-B09B-B8A5CDAADC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Mayo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'Mayo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'Mayo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'Mayo 2021'!$E$28:$E$32</c:f>
              <c:numCache>
                <c:formatCode>General</c:formatCode>
                <c:ptCount val="5"/>
                <c:pt idx="0">
                  <c:v>-25</c:v>
                </c:pt>
                <c:pt idx="1">
                  <c:v>-41</c:v>
                </c:pt>
                <c:pt idx="2">
                  <c:v>-29</c:v>
                </c:pt>
                <c:pt idx="3">
                  <c:v>-17</c:v>
                </c:pt>
                <c:pt idx="4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16-443D-A4E5-991E24EB709A}"/>
            </c:ext>
          </c:extLst>
        </c:ser>
        <c:ser>
          <c:idx val="0"/>
          <c:order val="1"/>
          <c:tx>
            <c:strRef>
              <c:f>'Mayo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'Mayo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'Mayo 2021'!$D$28:$D$32</c:f>
              <c:numCache>
                <c:formatCode>#,##0</c:formatCode>
                <c:ptCount val="5"/>
                <c:pt idx="0">
                  <c:v>39</c:v>
                </c:pt>
                <c:pt idx="1">
                  <c:v>65</c:v>
                </c:pt>
                <c:pt idx="2">
                  <c:v>26</c:v>
                </c:pt>
                <c:pt idx="3">
                  <c:v>17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16-443D-A4E5-991E24EB70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'Junio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'Junio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'Junio 2021'!$E$28:$E$32</c:f>
              <c:numCache>
                <c:formatCode>General</c:formatCode>
                <c:ptCount val="5"/>
                <c:pt idx="0">
                  <c:v>-25</c:v>
                </c:pt>
                <c:pt idx="1">
                  <c:v>-40</c:v>
                </c:pt>
                <c:pt idx="2">
                  <c:v>-26</c:v>
                </c:pt>
                <c:pt idx="3">
                  <c:v>-19</c:v>
                </c:pt>
                <c:pt idx="4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ED-45A5-9F16-497BB7BF0EEB}"/>
            </c:ext>
          </c:extLst>
        </c:ser>
        <c:ser>
          <c:idx val="0"/>
          <c:order val="1"/>
          <c:tx>
            <c:strRef>
              <c:f>'Junio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'Junio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'Junio 2021'!$D$28:$D$32</c:f>
              <c:numCache>
                <c:formatCode>#,##0</c:formatCode>
                <c:ptCount val="5"/>
                <c:pt idx="0">
                  <c:v>43</c:v>
                </c:pt>
                <c:pt idx="1">
                  <c:v>65</c:v>
                </c:pt>
                <c:pt idx="2">
                  <c:v>26</c:v>
                </c:pt>
                <c:pt idx="3">
                  <c:v>19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ED-45A5-9F16-497BB7BF0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Julio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'Julio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'Julio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'Julio 2021'!$E$28:$E$32</c:f>
              <c:numCache>
                <c:formatCode>General</c:formatCode>
                <c:ptCount val="5"/>
                <c:pt idx="0">
                  <c:v>-25</c:v>
                </c:pt>
                <c:pt idx="1">
                  <c:v>-39</c:v>
                </c:pt>
                <c:pt idx="2">
                  <c:v>-25</c:v>
                </c:pt>
                <c:pt idx="3">
                  <c:v>-19</c:v>
                </c:pt>
                <c:pt idx="4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92-4CF9-90C7-525761C1F5FF}"/>
            </c:ext>
          </c:extLst>
        </c:ser>
        <c:ser>
          <c:idx val="0"/>
          <c:order val="1"/>
          <c:tx>
            <c:strRef>
              <c:f>'Julio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'Julio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'Julio 2021'!$D$28:$D$32</c:f>
              <c:numCache>
                <c:formatCode>#,##0</c:formatCode>
                <c:ptCount val="5"/>
                <c:pt idx="0">
                  <c:v>37</c:v>
                </c:pt>
                <c:pt idx="1">
                  <c:v>67</c:v>
                </c:pt>
                <c:pt idx="2">
                  <c:v>26</c:v>
                </c:pt>
                <c:pt idx="3">
                  <c:v>17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92-4CF9-90C7-525761C1F5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'Agosto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'Agosto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'Agosto 2021'!$E$28:$E$32</c:f>
              <c:numCache>
                <c:formatCode>General</c:formatCode>
                <c:ptCount val="5"/>
                <c:pt idx="0">
                  <c:v>-15</c:v>
                </c:pt>
                <c:pt idx="1">
                  <c:v>-24</c:v>
                </c:pt>
                <c:pt idx="2">
                  <c:v>-17</c:v>
                </c:pt>
                <c:pt idx="3">
                  <c:v>-13</c:v>
                </c:pt>
                <c:pt idx="4">
                  <c:v>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2F1-48A5-BD2C-C2859CE4219E}"/>
            </c:ext>
          </c:extLst>
        </c:ser>
        <c:ser>
          <c:idx val="0"/>
          <c:order val="1"/>
          <c:tx>
            <c:strRef>
              <c:f>'Agosto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'Agosto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'Agosto 2021'!$D$28:$D$32</c:f>
              <c:numCache>
                <c:formatCode>#,##0</c:formatCode>
                <c:ptCount val="5"/>
                <c:pt idx="0">
                  <c:v>21</c:v>
                </c:pt>
                <c:pt idx="1">
                  <c:v>52</c:v>
                </c:pt>
                <c:pt idx="2">
                  <c:v>18</c:v>
                </c:pt>
                <c:pt idx="3">
                  <c:v>15</c:v>
                </c:pt>
                <c:pt idx="4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2F1-48A5-BD2C-C2859CE421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Septiembre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'Septiembre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'Septiembre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'Septiembre 2021'!$E$28:$E$32</c:f>
              <c:numCache>
                <c:formatCode>General</c:formatCode>
                <c:ptCount val="5"/>
                <c:pt idx="0">
                  <c:v>-31</c:v>
                </c:pt>
                <c:pt idx="1">
                  <c:v>-45</c:v>
                </c:pt>
                <c:pt idx="2">
                  <c:v>-27</c:v>
                </c:pt>
                <c:pt idx="3">
                  <c:v>-19</c:v>
                </c:pt>
                <c:pt idx="4">
                  <c:v>-13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E2-4B3D-8A6C-217549A91BD6}"/>
            </c:ext>
          </c:extLst>
        </c:ser>
        <c:ser>
          <c:idx val="0"/>
          <c:order val="1"/>
          <c:tx>
            <c:strRef>
              <c:f>'Septiembre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'Septiembre 2021'!$C$28:$C$32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'Septiembre 2021'!$D$28:$D$32</c:f>
              <c:numCache>
                <c:formatCode>#,##0</c:formatCode>
                <c:ptCount val="5"/>
                <c:pt idx="0">
                  <c:v>47</c:v>
                </c:pt>
                <c:pt idx="1">
                  <c:v>75</c:v>
                </c:pt>
                <c:pt idx="2">
                  <c:v>27</c:v>
                </c:pt>
                <c:pt idx="3">
                  <c:v>19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E2-4B3D-8A6C-217549A91B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6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 de 2021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645676144193074"/>
          <c:y val="4.185904247605135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'Diciembre 2021'!$F$13:$G$13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'Diciembre 2021'!$C$28:$C$33</c:f>
              <c:strCache>
                <c:ptCount val="6"/>
                <c:pt idx="0">
                  <c:v>18 -20</c:v>
                </c:pt>
                <c:pt idx="1">
                  <c:v>21 - 30</c:v>
                </c:pt>
                <c:pt idx="2">
                  <c:v>31 - 40</c:v>
                </c:pt>
                <c:pt idx="3">
                  <c:v>41 - 50</c:v>
                </c:pt>
                <c:pt idx="4">
                  <c:v>51 - 60</c:v>
                </c:pt>
                <c:pt idx="5">
                  <c:v>61 y Mas</c:v>
                </c:pt>
              </c:strCache>
            </c:strRef>
          </c:cat>
          <c:val>
            <c:numRef>
              <c:f>'Diciembre 2021'!$E$28:$E$33</c:f>
              <c:numCache>
                <c:formatCode>General</c:formatCode>
                <c:ptCount val="6"/>
                <c:pt idx="0">
                  <c:v>-1</c:v>
                </c:pt>
                <c:pt idx="1">
                  <c:v>-32</c:v>
                </c:pt>
                <c:pt idx="2">
                  <c:v>-49</c:v>
                </c:pt>
                <c:pt idx="3">
                  <c:v>-25</c:v>
                </c:pt>
                <c:pt idx="4">
                  <c:v>-19</c:v>
                </c:pt>
                <c:pt idx="5">
                  <c:v>-12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8C-4CDE-B51F-A9238D0923A7}"/>
            </c:ext>
          </c:extLst>
        </c:ser>
        <c:ser>
          <c:idx val="0"/>
          <c:order val="1"/>
          <c:tx>
            <c:strRef>
              <c:f>'Diciembre 2021'!$D$13:$E$13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'Diciembre 2021'!$C$28:$C$33</c:f>
              <c:strCache>
                <c:ptCount val="6"/>
                <c:pt idx="0">
                  <c:v>18 -20</c:v>
                </c:pt>
                <c:pt idx="1">
                  <c:v>21 - 30</c:v>
                </c:pt>
                <c:pt idx="2">
                  <c:v>31 - 40</c:v>
                </c:pt>
                <c:pt idx="3">
                  <c:v>41 - 50</c:v>
                </c:pt>
                <c:pt idx="4">
                  <c:v>51 - 60</c:v>
                </c:pt>
                <c:pt idx="5">
                  <c:v>61 y Mas</c:v>
                </c:pt>
              </c:strCache>
            </c:strRef>
          </c:cat>
          <c:val>
            <c:numRef>
              <c:f>'Diciembre 2021'!$D$28:$D$33</c:f>
              <c:numCache>
                <c:formatCode>#,##0</c:formatCode>
                <c:ptCount val="6"/>
                <c:pt idx="0">
                  <c:v>2</c:v>
                </c:pt>
                <c:pt idx="1">
                  <c:v>51</c:v>
                </c:pt>
                <c:pt idx="2">
                  <c:v>74</c:v>
                </c:pt>
                <c:pt idx="3">
                  <c:v>25</c:v>
                </c:pt>
                <c:pt idx="4">
                  <c:v>21</c:v>
                </c:pt>
                <c:pt idx="5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08C-4CDE-B51F-A9238D0923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Agosto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'Agosto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'Agosto 2016'!$C$28:$C$33</c:f>
            </c:multiLvlStrRef>
          </c:cat>
          <c:val>
            <c:numRef>
              <c:f>'Agosto 2016'!$D$28:$D$33</c:f>
              <c:numCache>
                <c:formatCode>;;;</c:formatCode>
                <c:ptCount val="6"/>
                <c:pt idx="0">
                  <c:v>0</c:v>
                </c:pt>
                <c:pt idx="1">
                  <c:v>41</c:v>
                </c:pt>
                <c:pt idx="2">
                  <c:v>41</c:v>
                </c:pt>
                <c:pt idx="3">
                  <c:v>25</c:v>
                </c:pt>
                <c:pt idx="4">
                  <c:v>12</c:v>
                </c:pt>
                <c:pt idx="5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A20-4A95-9474-78B46456232D}"/>
            </c:ext>
          </c:extLst>
        </c:ser>
        <c:ser>
          <c:idx val="1"/>
          <c:order val="1"/>
          <c:tx>
            <c:strRef>
              <c:f>'Agosto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'Agosto 2016'!$C$28:$C$33</c:f>
            </c:multiLvlStrRef>
          </c:cat>
          <c:val>
            <c:numRef>
              <c:f>'Agosto 2016'!$E$28:$E$33</c:f>
              <c:numCache>
                <c:formatCode>;;;</c:formatCode>
                <c:ptCount val="6"/>
                <c:pt idx="0">
                  <c:v>-1</c:v>
                </c:pt>
                <c:pt idx="1">
                  <c:v>-27</c:v>
                </c:pt>
                <c:pt idx="2">
                  <c:v>-27</c:v>
                </c:pt>
                <c:pt idx="3">
                  <c:v>-22</c:v>
                </c:pt>
                <c:pt idx="4">
                  <c:v>-13</c:v>
                </c:pt>
                <c:pt idx="5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A20-4A95-9474-78B4645623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2304264"/>
        <c:axId val="352301520"/>
        <c:axId val="0"/>
      </c:bar3DChart>
      <c:catAx>
        <c:axId val="352304264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01520"/>
        <c:crosses val="autoZero"/>
        <c:auto val="1"/>
        <c:lblAlgn val="ctr"/>
        <c:lblOffset val="100"/>
        <c:noMultiLvlLbl val="0"/>
      </c:catAx>
      <c:valAx>
        <c:axId val="35230152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042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 de 2022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'Marzo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'Marzo 2022'!$C$29:$C$33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'Marzo 2022'!$D$29:$D$33</c:f>
              <c:numCache>
                <c:formatCode>#,##0</c:formatCode>
                <c:ptCount val="5"/>
                <c:pt idx="0">
                  <c:v>58</c:v>
                </c:pt>
                <c:pt idx="1">
                  <c:v>77</c:v>
                </c:pt>
                <c:pt idx="2">
                  <c:v>29</c:v>
                </c:pt>
                <c:pt idx="3">
                  <c:v>22</c:v>
                </c:pt>
                <c:pt idx="4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BC-4177-A2EA-EFB19884571A}"/>
            </c:ext>
          </c:extLst>
        </c:ser>
        <c:ser>
          <c:idx val="1"/>
          <c:order val="1"/>
          <c:tx>
            <c:strRef>
              <c:f>'Marzo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'Marzo 2022'!$C$29:$C$33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'Marzo 2022'!$E$29:$E$33</c:f>
              <c:numCache>
                <c:formatCode>General</c:formatCode>
                <c:ptCount val="5"/>
                <c:pt idx="0">
                  <c:v>-33</c:v>
                </c:pt>
                <c:pt idx="1">
                  <c:v>-50</c:v>
                </c:pt>
                <c:pt idx="2">
                  <c:v>-26</c:v>
                </c:pt>
                <c:pt idx="3">
                  <c:v>-17</c:v>
                </c:pt>
                <c:pt idx="4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BC-4177-A2EA-EFB198845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 de 2022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'Junio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'Junio 2022'!$C$28:$C$32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'Junio 2022'!$E$28:$E$32</c:f>
              <c:numCache>
                <c:formatCode>General</c:formatCode>
                <c:ptCount val="5"/>
                <c:pt idx="0">
                  <c:v>-37</c:v>
                </c:pt>
                <c:pt idx="1">
                  <c:v>-52</c:v>
                </c:pt>
                <c:pt idx="2">
                  <c:v>-30</c:v>
                </c:pt>
                <c:pt idx="3">
                  <c:v>-18</c:v>
                </c:pt>
                <c:pt idx="4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08E-4A6B-880D-03D39CA58BCC}"/>
            </c:ext>
          </c:extLst>
        </c:ser>
        <c:ser>
          <c:idx val="0"/>
          <c:order val="1"/>
          <c:tx>
            <c:strRef>
              <c:f>'Junio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'Junio 2022'!$C$28:$C$32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'Junio 2022'!$D$28:$D$32</c:f>
              <c:numCache>
                <c:formatCode>#,##0</c:formatCode>
                <c:ptCount val="5"/>
                <c:pt idx="0">
                  <c:v>57</c:v>
                </c:pt>
                <c:pt idx="1">
                  <c:v>81</c:v>
                </c:pt>
                <c:pt idx="2">
                  <c:v>31</c:v>
                </c:pt>
                <c:pt idx="3">
                  <c:v>22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08E-4A6B-880D-03D39CA58BC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Agosto de 2022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'Agosto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'Agosto 2022'!$C$28:$C$32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'Agosto 2022'!$E$28:$E$32</c:f>
              <c:numCache>
                <c:formatCode>General</c:formatCode>
                <c:ptCount val="5"/>
                <c:pt idx="0">
                  <c:v>-36</c:v>
                </c:pt>
                <c:pt idx="1">
                  <c:v>-57</c:v>
                </c:pt>
                <c:pt idx="2">
                  <c:v>-33</c:v>
                </c:pt>
                <c:pt idx="3">
                  <c:v>-17</c:v>
                </c:pt>
                <c:pt idx="4">
                  <c:v>-14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D88-4EB1-BDCF-564F15B4E8E4}"/>
            </c:ext>
          </c:extLst>
        </c:ser>
        <c:ser>
          <c:idx val="0"/>
          <c:order val="1"/>
          <c:tx>
            <c:strRef>
              <c:f>'Agosto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'Agosto 2022'!$C$28:$C$32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'Agosto 2022'!$D$28:$D$32</c:f>
              <c:numCache>
                <c:formatCode>#,##0</c:formatCode>
                <c:ptCount val="5"/>
                <c:pt idx="0">
                  <c:v>59</c:v>
                </c:pt>
                <c:pt idx="1">
                  <c:v>90</c:v>
                </c:pt>
                <c:pt idx="2">
                  <c:v>33</c:v>
                </c:pt>
                <c:pt idx="3">
                  <c:v>22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D88-4EB1-BDCF-564F15B4E8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Diciembre de 2022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'Diciembre 2022'!$F$13:$G$13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'Diciembre 2022'!$C$28:$C$32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'Diciembre 2022'!$E$28:$E$32</c:f>
              <c:numCache>
                <c:formatCode>General</c:formatCode>
                <c:ptCount val="5"/>
                <c:pt idx="0">
                  <c:v>-32</c:v>
                </c:pt>
                <c:pt idx="1">
                  <c:v>-48</c:v>
                </c:pt>
                <c:pt idx="2">
                  <c:v>-30</c:v>
                </c:pt>
                <c:pt idx="3">
                  <c:v>-19</c:v>
                </c:pt>
                <c:pt idx="4">
                  <c:v>-15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6EF-4ADC-94E7-2233E2BC4648}"/>
            </c:ext>
          </c:extLst>
        </c:ser>
        <c:ser>
          <c:idx val="0"/>
          <c:order val="1"/>
          <c:tx>
            <c:strRef>
              <c:f>'Diciembre 2022'!$D$13:$E$13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'Diciembre 2022'!$C$28:$C$32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'Diciembre 2022'!$D$28:$D$32</c:f>
              <c:numCache>
                <c:formatCode>#,##0</c:formatCode>
                <c:ptCount val="5"/>
                <c:pt idx="0">
                  <c:v>60</c:v>
                </c:pt>
                <c:pt idx="1">
                  <c:v>94</c:v>
                </c:pt>
                <c:pt idx="2">
                  <c:v>34</c:v>
                </c:pt>
                <c:pt idx="3">
                  <c:v>24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6EF-4ADC-94E7-2233E2BC46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Marzo de 2023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0"/>
          <c:order val="0"/>
          <c:tx>
            <c:strRef>
              <c:f>'Marzo 2023'!$D$13:$E$13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'Marzo 2023'!$C$29:$C$33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'Marzo 2023'!$D$29:$D$33</c:f>
              <c:numCache>
                <c:formatCode>#,##0</c:formatCode>
                <c:ptCount val="5"/>
                <c:pt idx="0">
                  <c:v>58</c:v>
                </c:pt>
                <c:pt idx="1">
                  <c:v>87</c:v>
                </c:pt>
                <c:pt idx="2">
                  <c:v>35</c:v>
                </c:pt>
                <c:pt idx="3">
                  <c:v>23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A8-4CF9-9D73-C56796CC7013}"/>
            </c:ext>
          </c:extLst>
        </c:ser>
        <c:ser>
          <c:idx val="1"/>
          <c:order val="1"/>
          <c:tx>
            <c:strRef>
              <c:f>'Marzo 2023'!$F$13:$G$13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'Marzo 2023'!$C$29:$C$33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'Marzo 2023'!$E$29:$E$33</c:f>
              <c:numCache>
                <c:formatCode>General</c:formatCode>
                <c:ptCount val="5"/>
                <c:pt idx="0">
                  <c:v>-31</c:v>
                </c:pt>
                <c:pt idx="1">
                  <c:v>-47</c:v>
                </c:pt>
                <c:pt idx="2">
                  <c:v>-30</c:v>
                </c:pt>
                <c:pt idx="3">
                  <c:v>-17</c:v>
                </c:pt>
                <c:pt idx="4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0A8-4CF9-9D73-C56796CC70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Junio de 2023</a:t>
            </a:r>
            <a:endParaRPr lang="es-DO" sz="1000">
              <a:solidFill>
                <a:sysClr val="windowText" lastClr="000000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'Junio 2023'!$F$13:$G$13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'Junio 2023'!$C$28:$C$32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'Junio 2023'!$E$28:$E$32</c:f>
              <c:numCache>
                <c:formatCode>General</c:formatCode>
                <c:ptCount val="5"/>
                <c:pt idx="0">
                  <c:v>-28</c:v>
                </c:pt>
                <c:pt idx="1">
                  <c:v>-44</c:v>
                </c:pt>
                <c:pt idx="2">
                  <c:v>-27</c:v>
                </c:pt>
                <c:pt idx="3">
                  <c:v>-17</c:v>
                </c:pt>
                <c:pt idx="4">
                  <c:v>-16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D94-4AF2-BE18-49E22EE12EAE}"/>
            </c:ext>
          </c:extLst>
        </c:ser>
        <c:ser>
          <c:idx val="0"/>
          <c:order val="1"/>
          <c:tx>
            <c:strRef>
              <c:f>'Junio 2023'!$D$13:$E$13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'Junio 2023'!$C$28:$C$32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'Junio 2023'!$D$28:$D$32</c:f>
              <c:numCache>
                <c:formatCode>#,##0</c:formatCode>
                <c:ptCount val="5"/>
                <c:pt idx="0">
                  <c:v>55</c:v>
                </c:pt>
                <c:pt idx="1">
                  <c:v>82</c:v>
                </c:pt>
                <c:pt idx="2">
                  <c:v>36</c:v>
                </c:pt>
                <c:pt idx="3">
                  <c:v>23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D94-4AF2-BE18-49E22EE12E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 Septiembre de 2023</a:t>
            </a:r>
            <a:endParaRPr lang="es-DO" sz="10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'Septiembre 2023'!$F$11:$G$11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rgbClr val="003EAB"/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'Septiembre 2023'!$C$26:$C$30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'Septiembre 2023'!$E$26:$E$30</c:f>
              <c:numCache>
                <c:formatCode>General</c:formatCode>
                <c:ptCount val="5"/>
                <c:pt idx="0">
                  <c:v>-32</c:v>
                </c:pt>
                <c:pt idx="1">
                  <c:v>-42</c:v>
                </c:pt>
                <c:pt idx="2">
                  <c:v>-26</c:v>
                </c:pt>
                <c:pt idx="3">
                  <c:v>-19</c:v>
                </c:pt>
                <c:pt idx="4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50E-49D1-8DEB-633CD4C8A4E1}"/>
            </c:ext>
          </c:extLst>
        </c:ser>
        <c:ser>
          <c:idx val="0"/>
          <c:order val="1"/>
          <c:tx>
            <c:strRef>
              <c:f>'Septiembre 2023'!$D$11:$E$11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'Septiembre 2023'!$C$26:$C$30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'Septiembre 2023'!$D$26:$D$30</c:f>
              <c:numCache>
                <c:formatCode>#,##0</c:formatCode>
                <c:ptCount val="5"/>
                <c:pt idx="0">
                  <c:v>55</c:v>
                </c:pt>
                <c:pt idx="1">
                  <c:v>87</c:v>
                </c:pt>
                <c:pt idx="2">
                  <c:v>34</c:v>
                </c:pt>
                <c:pt idx="3">
                  <c:v>22</c:v>
                </c:pt>
                <c:pt idx="4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50E-49D1-8DEB-633CD4C8A4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 Diciembre de 2023</a:t>
            </a:r>
            <a:endParaRPr lang="es-DO" sz="10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'Diciembre 2023'!$F$11:$G$11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rgbClr val="003EAB"/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'Diciembre 2023'!$C$26:$C$30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'Diciembre 2023'!$E$26:$E$30</c:f>
              <c:numCache>
                <c:formatCode>General</c:formatCode>
                <c:ptCount val="5"/>
                <c:pt idx="0">
                  <c:v>-38</c:v>
                </c:pt>
                <c:pt idx="1">
                  <c:v>-40</c:v>
                </c:pt>
                <c:pt idx="2">
                  <c:v>-33</c:v>
                </c:pt>
                <c:pt idx="3">
                  <c:v>-23</c:v>
                </c:pt>
                <c:pt idx="4">
                  <c:v>-18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3BE-487E-9E74-8A24C999B213}"/>
            </c:ext>
          </c:extLst>
        </c:ser>
        <c:ser>
          <c:idx val="0"/>
          <c:order val="1"/>
          <c:tx>
            <c:strRef>
              <c:f>'Diciembre 2023'!$D$11:$E$11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'Diciembre 2023'!$C$26:$C$30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'Diciembre 2023'!$D$26:$D$30</c:f>
              <c:numCache>
                <c:formatCode>#,##0</c:formatCode>
                <c:ptCount val="5"/>
                <c:pt idx="0">
                  <c:v>57</c:v>
                </c:pt>
                <c:pt idx="1">
                  <c:v>95</c:v>
                </c:pt>
                <c:pt idx="2">
                  <c:v>41</c:v>
                </c:pt>
                <c:pt idx="3">
                  <c:v>20</c:v>
                </c:pt>
                <c:pt idx="4">
                  <c:v>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3BE-487E-9E74-8A24C999B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7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Al mes de</a:t>
            </a:r>
            <a:r>
              <a:rPr lang="es-DO" sz="1000" baseline="0">
                <a:solidFill>
                  <a:sysClr val="windowText" lastClr="000000"/>
                </a:solidFill>
                <a:latin typeface="Franklin Gothic Book" panose="020B0503020102020204" pitchFamily="34" charset="0"/>
                <a:cs typeface="Arial" panose="020B0604020202020204" pitchFamily="34" charset="0"/>
              </a:rPr>
              <a:t> Marzo 2024</a:t>
            </a:r>
            <a:endParaRPr lang="es-DO" sz="1000">
              <a:solidFill>
                <a:sysClr val="windowText" lastClr="000000"/>
              </a:solidFill>
              <a:latin typeface="Franklin Gothic Book" panose="020B0503020102020204" pitchFamily="34" charset="0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14986672461033135"/>
          <c:y val="2.930132973323594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Franklin Gothic Book" panose="020B05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9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19035403347602622"/>
          <c:y val="0.21975997299926961"/>
          <c:w val="0.77814405979045365"/>
          <c:h val="0.67611516444341313"/>
        </c:manualLayout>
      </c:layout>
      <c:bar3DChart>
        <c:barDir val="bar"/>
        <c:grouping val="stacked"/>
        <c:varyColors val="0"/>
        <c:ser>
          <c:idx val="1"/>
          <c:order val="0"/>
          <c:tx>
            <c:strRef>
              <c:f>'Marzo 2024'!$F$11:$G$11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rgbClr val="003EAB"/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strRef>
              <c:f>'Marzo 2024'!$C$26:$C$30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'Marzo 2024'!$E$26:$E$30</c:f>
              <c:numCache>
                <c:formatCode>General</c:formatCode>
                <c:ptCount val="5"/>
                <c:pt idx="0">
                  <c:v>-37</c:v>
                </c:pt>
                <c:pt idx="1">
                  <c:v>-38</c:v>
                </c:pt>
                <c:pt idx="2">
                  <c:v>-35</c:v>
                </c:pt>
                <c:pt idx="3">
                  <c:v>-23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64-4E22-B156-B255CD5D9DDE}"/>
            </c:ext>
          </c:extLst>
        </c:ser>
        <c:ser>
          <c:idx val="0"/>
          <c:order val="1"/>
          <c:tx>
            <c:strRef>
              <c:f>'Marzo 2024'!$D$11:$E$11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strRef>
              <c:f>'Marzo 2024'!$C$26:$C$30</c:f>
              <c:strCache>
                <c:ptCount val="5"/>
                <c:pt idx="0">
                  <c:v>21 - 30</c:v>
                </c:pt>
                <c:pt idx="1">
                  <c:v>31 - 40</c:v>
                </c:pt>
                <c:pt idx="2">
                  <c:v>41 - 50</c:v>
                </c:pt>
                <c:pt idx="3">
                  <c:v>51 - 60</c:v>
                </c:pt>
                <c:pt idx="4">
                  <c:v>61 y Mas</c:v>
                </c:pt>
              </c:strCache>
            </c:strRef>
          </c:cat>
          <c:val>
            <c:numRef>
              <c:f>'Marzo 2024'!$D$26:$D$30</c:f>
              <c:numCache>
                <c:formatCode>#,##0</c:formatCode>
                <c:ptCount val="5"/>
                <c:pt idx="0">
                  <c:v>53</c:v>
                </c:pt>
                <c:pt idx="1">
                  <c:v>95</c:v>
                </c:pt>
                <c:pt idx="2">
                  <c:v>41</c:v>
                </c:pt>
                <c:pt idx="3">
                  <c:v>21</c:v>
                </c:pt>
                <c:pt idx="4">
                  <c:v>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64-4E22-B156-B255CD5D9D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433908328"/>
        <c:axId val="433909112"/>
        <c:axId val="0"/>
      </c:bar3DChart>
      <c:catAx>
        <c:axId val="43390832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9112"/>
        <c:crosses val="autoZero"/>
        <c:auto val="1"/>
        <c:lblAlgn val="ctr"/>
        <c:lblOffset val="100"/>
        <c:noMultiLvlLbl val="0"/>
      </c:catAx>
      <c:valAx>
        <c:axId val="433909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3908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2433250270825446"/>
          <c:y val="0.90424694593789301"/>
          <c:w val="0.21013838845505553"/>
          <c:h val="7.0637628576476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de la Oficina Virtual Empleados de la SISALRIL por Rango de Edad según Sexo.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Al mes de Septiembre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'Septiembre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'Septiembre 2016'!$C$28:$C$32</c:f>
            </c:multiLvlStrRef>
          </c:cat>
          <c:val>
            <c:numRef>
              <c:f>'Septiembre 2016'!$D$28:$D$32</c:f>
              <c:numCache>
                <c:formatCode>;;;</c:formatCode>
                <c:ptCount val="5"/>
                <c:pt idx="0">
                  <c:v>41</c:v>
                </c:pt>
                <c:pt idx="1">
                  <c:v>41</c:v>
                </c:pt>
                <c:pt idx="2">
                  <c:v>26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46-4FAA-A3BC-2C6B7D51D7F6}"/>
            </c:ext>
          </c:extLst>
        </c:ser>
        <c:ser>
          <c:idx val="1"/>
          <c:order val="1"/>
          <c:tx>
            <c:strRef>
              <c:f>'Septiembre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'Septiembre 2016'!$C$28:$C$32</c:f>
            </c:multiLvlStrRef>
          </c:cat>
          <c:val>
            <c:numRef>
              <c:f>'Septiembre 2016'!$E$28:$E$32</c:f>
              <c:numCache>
                <c:formatCode>;;;</c:formatCode>
                <c:ptCount val="5"/>
                <c:pt idx="0">
                  <c:v>-28</c:v>
                </c:pt>
                <c:pt idx="1">
                  <c:v>-27</c:v>
                </c:pt>
                <c:pt idx="2">
                  <c:v>-21</c:v>
                </c:pt>
                <c:pt idx="3">
                  <c:v>-14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46-4FAA-A3BC-2C6B7D51D7F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2304656"/>
        <c:axId val="352302696"/>
        <c:axId val="0"/>
      </c:bar3DChart>
      <c:catAx>
        <c:axId val="35230465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02696"/>
        <c:crosses val="autoZero"/>
        <c:auto val="1"/>
        <c:lblAlgn val="ctr"/>
        <c:lblOffset val="100"/>
        <c:noMultiLvlLbl val="0"/>
      </c:catAx>
      <c:valAx>
        <c:axId val="3523026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23046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Usuarios Empleados de la SISALRIL por Rango de Edad según Sexo. </a:t>
            </a:r>
          </a:p>
          <a:p>
            <a:pPr>
              <a:defRPr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s-DO" sz="1000">
                <a:solidFill>
                  <a:sysClr val="windowText" lastClr="000000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Al mes de Octubre de 2016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view3D>
      <c:rotX val="15"/>
      <c:rotY val="1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stacked"/>
        <c:varyColors val="0"/>
        <c:ser>
          <c:idx val="0"/>
          <c:order val="0"/>
          <c:tx>
            <c:strRef>
              <c:f>'Octubre 2016'!$D$13:$E$13</c:f>
              <c:strCache>
                <c:ptCount val="1"/>
                <c:pt idx="0">
                  <c:v>Mujeres</c:v>
                </c:pt>
              </c:strCache>
            </c:strRef>
          </c:tx>
          <c:spPr>
            <a:gradFill rotWithShape="1">
              <a:gsLst>
                <a:gs pos="70000">
                  <a:srgbClr val="C00000"/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rgbClr val="C00000"/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rgbClr val="C00000"/>
              </a:contourClr>
            </a:sp3d>
          </c:spPr>
          <c:invertIfNegative val="0"/>
          <c:cat>
            <c:multiLvlStrRef>
              <c:f>'Octubre 2016'!$C$28:$C$32</c:f>
            </c:multiLvlStrRef>
          </c:cat>
          <c:val>
            <c:numRef>
              <c:f>'Octubre 2016'!$D$28:$D$32</c:f>
              <c:numCache>
                <c:formatCode>;;;</c:formatCode>
                <c:ptCount val="5"/>
                <c:pt idx="0">
                  <c:v>40</c:v>
                </c:pt>
                <c:pt idx="1">
                  <c:v>40</c:v>
                </c:pt>
                <c:pt idx="2">
                  <c:v>25</c:v>
                </c:pt>
                <c:pt idx="3">
                  <c:v>12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391-46A6-BAD0-7987852C12E8}"/>
            </c:ext>
          </c:extLst>
        </c:ser>
        <c:ser>
          <c:idx val="1"/>
          <c:order val="1"/>
          <c:tx>
            <c:strRef>
              <c:f>'Octubre 2016'!$F$13:$G$13</c:f>
              <c:strCache>
                <c:ptCount val="1"/>
                <c:pt idx="0">
                  <c:v>Hombres</c:v>
                </c:pt>
              </c:strCache>
            </c:strRef>
          </c:tx>
          <c:spPr>
            <a:gradFill rotWithShape="1">
              <a:gsLst>
                <a:gs pos="55000">
                  <a:schemeClr val="accent1">
                    <a:lumMod val="75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solidFill>
                <a:schemeClr val="accent1">
                  <a:lumMod val="75000"/>
                </a:schemeClr>
              </a:solidFill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  <a:contourClr>
                <a:schemeClr val="accent1">
                  <a:lumMod val="75000"/>
                </a:schemeClr>
              </a:contourClr>
            </a:sp3d>
          </c:spPr>
          <c:invertIfNegative val="0"/>
          <c:cat>
            <c:multiLvlStrRef>
              <c:f>'Octubre 2016'!$C$28:$C$32</c:f>
            </c:multiLvlStrRef>
          </c:cat>
          <c:val>
            <c:numRef>
              <c:f>'Octubre 2016'!$E$28:$E$32</c:f>
              <c:numCache>
                <c:formatCode>;;;</c:formatCode>
                <c:ptCount val="5"/>
                <c:pt idx="0">
                  <c:v>-27</c:v>
                </c:pt>
                <c:pt idx="1">
                  <c:v>-27</c:v>
                </c:pt>
                <c:pt idx="2">
                  <c:v>-20</c:v>
                </c:pt>
                <c:pt idx="3">
                  <c:v>-15</c:v>
                </c:pt>
                <c:pt idx="4">
                  <c:v>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391-46A6-BAD0-7987852C12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57477368"/>
        <c:axId val="425623432"/>
        <c:axId val="0"/>
      </c:bar3DChart>
      <c:catAx>
        <c:axId val="357477368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5623432"/>
        <c:crosses val="autoZero"/>
        <c:auto val="1"/>
        <c:lblAlgn val="ctr"/>
        <c:lblOffset val="100"/>
        <c:noMultiLvlLbl val="0"/>
      </c:catAx>
      <c:valAx>
        <c:axId val="42562343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;;;" sourceLinked="1"/>
        <c:majorTickMark val="none"/>
        <c:minorTickMark val="none"/>
        <c:tickLblPos val="none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57477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2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3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4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5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6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0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1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2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3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4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5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6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7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7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34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tx1"/>
    </cs:fontRef>
  </cs:dataPoint>
  <cs:dataPoint3D>
    <cs:lnRef idx="0"/>
    <cs:fillRef idx="3">
      <cs:styleClr val="auto"/>
    </cs:fillRef>
    <cs:effectRef idx="3"/>
    <cs:fontRef idx="minor">
      <a:schemeClr val="tx1"/>
    </cs:fontRef>
  </cs:dataPoint3D>
  <cs:dataPointLine>
    <cs:lnRef idx="0">
      <cs:styleClr val="auto"/>
    </cs:lnRef>
    <cs:fillRef idx="3"/>
    <cs:effectRef idx="3"/>
    <cs:fontRef idx="minor">
      <a:schemeClr val="tx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tx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1.xml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2.xml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3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4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5.xml"/></Relationships>
</file>

<file path=xl/drawings/_rels/drawing1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6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7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8.xml"/></Relationships>
</file>

<file path=xl/drawings/_rels/drawing1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9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jpeg"/></Relationships>
</file>

<file path=xl/drawings/_rels/drawing2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0.xml"/></Relationships>
</file>

<file path=xl/drawings/_rels/drawing2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1.xml"/></Relationships>
</file>

<file path=xl/drawings/_rels/drawing2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2.xml"/></Relationships>
</file>

<file path=xl/drawings/_rels/drawing2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3.xml"/></Relationships>
</file>

<file path=xl/drawings/_rels/drawing2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4.xml"/></Relationships>
</file>

<file path=xl/drawings/_rels/drawing2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5.xml"/></Relationships>
</file>

<file path=xl/drawings/_rels/drawing2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6.xml"/></Relationships>
</file>

<file path=xl/drawings/_rels/drawing2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7.xml"/></Relationships>
</file>

<file path=xl/drawings/_rels/drawing2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8.xml"/></Relationships>
</file>

<file path=xl/drawings/_rels/drawing2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29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image" Target="../media/image1.jpeg"/></Relationships>
</file>

<file path=xl/drawings/_rels/drawing3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0.xml"/></Relationships>
</file>

<file path=xl/drawings/_rels/drawing3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1.xml"/></Relationships>
</file>

<file path=xl/drawings/_rels/drawing3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2.xml"/></Relationships>
</file>

<file path=xl/drawings/_rels/drawing3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3.xml"/></Relationships>
</file>

<file path=xl/drawings/_rels/drawing3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4.xml"/></Relationships>
</file>

<file path=xl/drawings/_rels/drawing3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5.xml"/></Relationships>
</file>

<file path=xl/drawings/_rels/drawing3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6.xml"/></Relationships>
</file>

<file path=xl/drawings/_rels/drawing3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7.xml"/></Relationships>
</file>

<file path=xl/drawings/_rels/drawing3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8.xml"/></Relationships>
</file>

<file path=xl/drawings/_rels/drawing3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39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image" Target="../media/image1.jpeg"/></Relationships>
</file>

<file path=xl/drawings/_rels/drawing4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0.xml"/></Relationships>
</file>

<file path=xl/drawings/_rels/drawing4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1.xml"/></Relationships>
</file>

<file path=xl/drawings/_rels/drawing4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2.xml"/></Relationships>
</file>

<file path=xl/drawings/_rels/drawing4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3.xml"/></Relationships>
</file>

<file path=xl/drawings/_rels/drawing4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4.xml"/></Relationships>
</file>

<file path=xl/drawings/_rels/drawing4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5.xml"/></Relationships>
</file>

<file path=xl/drawings/_rels/drawing4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6.xml"/></Relationships>
</file>

<file path=xl/drawings/_rels/drawing4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7.xml"/></Relationships>
</file>

<file path=xl/drawings/_rels/drawing4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8.xml"/></Relationships>
</file>

<file path=xl/drawings/_rels/drawing4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49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image" Target="../media/image1.jpeg"/></Relationships>
</file>

<file path=xl/drawings/_rels/drawing5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0.xml"/></Relationships>
</file>

<file path=xl/drawings/_rels/drawing5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1.xml"/></Relationships>
</file>

<file path=xl/drawings/_rels/drawing5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2.xml"/></Relationships>
</file>

<file path=xl/drawings/_rels/drawing5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3.xml"/></Relationships>
</file>

<file path=xl/drawings/_rels/drawing5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4.xml"/></Relationships>
</file>

<file path=xl/drawings/_rels/drawing5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5.xml"/></Relationships>
</file>

<file path=xl/drawings/_rels/drawing5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6.xml"/></Relationships>
</file>

<file path=xl/drawings/_rels/drawing5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7.xml"/></Relationships>
</file>

<file path=xl/drawings/_rels/drawing5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8.xml"/></Relationships>
</file>

<file path=xl/drawings/_rels/drawing5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5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image" Target="../media/image1.jpeg"/></Relationships>
</file>

<file path=xl/drawings/_rels/drawing6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0.xml"/></Relationships>
</file>

<file path=xl/drawings/_rels/drawing6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1.xml"/></Relationships>
</file>

<file path=xl/drawings/_rels/drawing6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2.xml"/></Relationships>
</file>

<file path=xl/drawings/_rels/drawing6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3.xml"/></Relationships>
</file>

<file path=xl/drawings/_rels/drawing6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4.xml"/></Relationships>
</file>

<file path=xl/drawings/_rels/drawing6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5.xml"/></Relationships>
</file>

<file path=xl/drawings/_rels/drawing6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6.xml"/></Relationships>
</file>

<file path=xl/drawings/_rels/drawing6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7.xml"/></Relationships>
</file>

<file path=xl/drawings/_rels/drawing6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8.xml"/></Relationships>
</file>

<file path=xl/drawings/_rels/drawing6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69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image" Target="../media/image1.jpeg"/></Relationships>
</file>

<file path=xl/drawings/_rels/drawing7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0.xml"/></Relationships>
</file>

<file path=xl/drawings/_rels/drawing7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1.xml"/></Relationships>
</file>

<file path=xl/drawings/_rels/drawing7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2.xml"/></Relationships>
</file>

<file path=xl/drawings/_rels/drawing7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3.xml"/></Relationships>
</file>

<file path=xl/drawings/_rels/drawing7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4.xml"/></Relationships>
</file>

<file path=xl/drawings/_rels/drawing7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75.xml"/></Relationships>
</file>

<file path=xl/drawings/_rels/drawing76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6.xml"/></Relationships>
</file>

<file path=xl/drawings/_rels/drawing77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7.xml"/></Relationships>
</file>

<file path=xl/drawings/_rels/drawing78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chart" Target="../charts/chart78.xml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9.xml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47625</xdr:colOff>
      <xdr:row>1</xdr:row>
      <xdr:rowOff>0</xdr:rowOff>
    </xdr:from>
    <xdr:ext cx="5901856" cy="935129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9625" y="190500"/>
          <a:ext cx="5901856" cy="935129"/>
        </a:xfrm>
        <a:prstGeom prst="rect">
          <a:avLst/>
        </a:prstGeom>
      </xdr:spPr>
    </xdr:pic>
    <xdr:clientData/>
  </xdr:oneCellAnchor>
  <xdr:twoCellAnchor>
    <xdr:from>
      <xdr:col>1</xdr:col>
      <xdr:colOff>257736</xdr:colOff>
      <xdr:row>24</xdr:row>
      <xdr:rowOff>56030</xdr:rowOff>
    </xdr:from>
    <xdr:to>
      <xdr:col>6</xdr:col>
      <xdr:colOff>381000</xdr:colOff>
      <xdr:row>40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47624</xdr:colOff>
      <xdr:row>1</xdr:row>
      <xdr:rowOff>33617</xdr:rowOff>
    </xdr:from>
    <xdr:ext cx="6003553" cy="901512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00" y="78441"/>
          <a:ext cx="6003553" cy="901512"/>
        </a:xfrm>
        <a:prstGeom prst="rect">
          <a:avLst/>
        </a:prstGeom>
      </xdr:spPr>
    </xdr:pic>
    <xdr:clientData/>
  </xdr:oneCellAnchor>
  <xdr:twoCellAnchor>
    <xdr:from>
      <xdr:col>1</xdr:col>
      <xdr:colOff>78442</xdr:colOff>
      <xdr:row>22</xdr:row>
      <xdr:rowOff>134471</xdr:rowOff>
    </xdr:from>
    <xdr:to>
      <xdr:col>6</xdr:col>
      <xdr:colOff>549088</xdr:colOff>
      <xdr:row>39</xdr:row>
      <xdr:rowOff>176493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oneCellAnchor>
    <xdr:from>
      <xdr:col>1</xdr:col>
      <xdr:colOff>215711</xdr:colOff>
      <xdr:row>1</xdr:row>
      <xdr:rowOff>0</xdr:rowOff>
    </xdr:from>
    <xdr:ext cx="6743141" cy="935129"/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87" y="44824"/>
          <a:ext cx="6743141" cy="935129"/>
        </a:xfrm>
        <a:prstGeom prst="rect">
          <a:avLst/>
        </a:prstGeom>
      </xdr:spPr>
    </xdr:pic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24</xdr:row>
      <xdr:rowOff>0</xdr:rowOff>
    </xdr:from>
    <xdr:to>
      <xdr:col>6</xdr:col>
      <xdr:colOff>347381</xdr:colOff>
      <xdr:row>39</xdr:row>
      <xdr:rowOff>176492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6</xdr:col>
      <xdr:colOff>1059656</xdr:colOff>
      <xdr:row>5</xdr:row>
      <xdr:rowOff>152998</xdr:rowOff>
    </xdr:to>
    <xdr:pic>
      <xdr:nvPicPr>
        <xdr:cNvPr id="4" name="5 Imagen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82" y="86033"/>
          <a:ext cx="6855312" cy="888496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24</xdr:row>
      <xdr:rowOff>0</xdr:rowOff>
    </xdr:from>
    <xdr:to>
      <xdr:col>6</xdr:col>
      <xdr:colOff>347381</xdr:colOff>
      <xdr:row>39</xdr:row>
      <xdr:rowOff>176492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6</xdr:col>
      <xdr:colOff>885825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82" y="86033"/>
          <a:ext cx="6457643" cy="886115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24</xdr:row>
      <xdr:rowOff>0</xdr:rowOff>
    </xdr:from>
    <xdr:to>
      <xdr:col>6</xdr:col>
      <xdr:colOff>347381</xdr:colOff>
      <xdr:row>39</xdr:row>
      <xdr:rowOff>176492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6</xdr:col>
      <xdr:colOff>866775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1282" y="86033"/>
          <a:ext cx="6419543" cy="886115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24</xdr:row>
      <xdr:rowOff>0</xdr:rowOff>
    </xdr:from>
    <xdr:to>
      <xdr:col>6</xdr:col>
      <xdr:colOff>347381</xdr:colOff>
      <xdr:row>39</xdr:row>
      <xdr:rowOff>176492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6</xdr:col>
      <xdr:colOff>923925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429068" cy="886115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24</xdr:row>
      <xdr:rowOff>0</xdr:rowOff>
    </xdr:from>
    <xdr:to>
      <xdr:col>6</xdr:col>
      <xdr:colOff>347381</xdr:colOff>
      <xdr:row>39</xdr:row>
      <xdr:rowOff>176492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6</xdr:col>
      <xdr:colOff>771525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448118" cy="886115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24</xdr:row>
      <xdr:rowOff>0</xdr:rowOff>
    </xdr:from>
    <xdr:to>
      <xdr:col>6</xdr:col>
      <xdr:colOff>347381</xdr:colOff>
      <xdr:row>39</xdr:row>
      <xdr:rowOff>176492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386603</xdr:colOff>
      <xdr:row>24</xdr:row>
      <xdr:rowOff>9525</xdr:rowOff>
    </xdr:from>
    <xdr:to>
      <xdr:col>6</xdr:col>
      <xdr:colOff>442631</xdr:colOff>
      <xdr:row>39</xdr:row>
      <xdr:rowOff>186017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386603</xdr:colOff>
      <xdr:row>24</xdr:row>
      <xdr:rowOff>9525</xdr:rowOff>
    </xdr:from>
    <xdr:to>
      <xdr:col>6</xdr:col>
      <xdr:colOff>442631</xdr:colOff>
      <xdr:row>39</xdr:row>
      <xdr:rowOff>186017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386603</xdr:colOff>
      <xdr:row>24</xdr:row>
      <xdr:rowOff>9525</xdr:rowOff>
    </xdr:from>
    <xdr:to>
      <xdr:col>6</xdr:col>
      <xdr:colOff>442631</xdr:colOff>
      <xdr:row>39</xdr:row>
      <xdr:rowOff>186017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0</xdr:rowOff>
    </xdr:from>
    <xdr:to>
      <xdr:col>6</xdr:col>
      <xdr:colOff>941294</xdr:colOff>
      <xdr:row>5</xdr:row>
      <xdr:rowOff>168089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00" y="44824"/>
          <a:ext cx="6709523" cy="941294"/>
        </a:xfrm>
        <a:prstGeom prst="rect">
          <a:avLst/>
        </a:prstGeom>
      </xdr:spPr>
    </xdr:pic>
    <xdr:clientData/>
  </xdr:twoCellAnchor>
  <xdr:twoCellAnchor>
    <xdr:from>
      <xdr:col>1</xdr:col>
      <xdr:colOff>168090</xdr:colOff>
      <xdr:row>23</xdr:row>
      <xdr:rowOff>33618</xdr:rowOff>
    </xdr:from>
    <xdr:to>
      <xdr:col>6</xdr:col>
      <xdr:colOff>896471</xdr:colOff>
      <xdr:row>40</xdr:row>
      <xdr:rowOff>109257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386603</xdr:colOff>
      <xdr:row>24</xdr:row>
      <xdr:rowOff>9525</xdr:rowOff>
    </xdr:from>
    <xdr:to>
      <xdr:col>6</xdr:col>
      <xdr:colOff>442631</xdr:colOff>
      <xdr:row>39</xdr:row>
      <xdr:rowOff>186017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24</xdr:row>
      <xdr:rowOff>133350</xdr:rowOff>
    </xdr:from>
    <xdr:to>
      <xdr:col>6</xdr:col>
      <xdr:colOff>347381</xdr:colOff>
      <xdr:row>40</xdr:row>
      <xdr:rowOff>119342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23</xdr:row>
      <xdr:rowOff>133350</xdr:rowOff>
    </xdr:from>
    <xdr:to>
      <xdr:col>6</xdr:col>
      <xdr:colOff>347381</xdr:colOff>
      <xdr:row>39</xdr:row>
      <xdr:rowOff>119342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23</xdr:row>
      <xdr:rowOff>133350</xdr:rowOff>
    </xdr:from>
    <xdr:to>
      <xdr:col>6</xdr:col>
      <xdr:colOff>347381</xdr:colOff>
      <xdr:row>39</xdr:row>
      <xdr:rowOff>119342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23</xdr:row>
      <xdr:rowOff>133350</xdr:rowOff>
    </xdr:from>
    <xdr:to>
      <xdr:col>6</xdr:col>
      <xdr:colOff>347381</xdr:colOff>
      <xdr:row>39</xdr:row>
      <xdr:rowOff>119342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23</xdr:row>
      <xdr:rowOff>133350</xdr:rowOff>
    </xdr:from>
    <xdr:to>
      <xdr:col>6</xdr:col>
      <xdr:colOff>347381</xdr:colOff>
      <xdr:row>39</xdr:row>
      <xdr:rowOff>119342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2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2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2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2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0</xdr:rowOff>
    </xdr:from>
    <xdr:to>
      <xdr:col>6</xdr:col>
      <xdr:colOff>941294</xdr:colOff>
      <xdr:row>5</xdr:row>
      <xdr:rowOff>168089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47625"/>
          <a:ext cx="6703920" cy="939614"/>
        </a:xfrm>
        <a:prstGeom prst="rect">
          <a:avLst/>
        </a:prstGeom>
      </xdr:spPr>
    </xdr:pic>
    <xdr:clientData/>
  </xdr:twoCellAnchor>
  <xdr:twoCellAnchor>
    <xdr:from>
      <xdr:col>1</xdr:col>
      <xdr:colOff>168089</xdr:colOff>
      <xdr:row>23</xdr:row>
      <xdr:rowOff>122464</xdr:rowOff>
    </xdr:from>
    <xdr:to>
      <xdr:col>6</xdr:col>
      <xdr:colOff>503464</xdr:colOff>
      <xdr:row>40</xdr:row>
      <xdr:rowOff>109258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3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3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1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1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3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3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3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3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3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3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3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47624</xdr:colOff>
      <xdr:row>1</xdr:row>
      <xdr:rowOff>0</xdr:rowOff>
    </xdr:from>
    <xdr:to>
      <xdr:col>6</xdr:col>
      <xdr:colOff>941294</xdr:colOff>
      <xdr:row>5</xdr:row>
      <xdr:rowOff>168089</xdr:rowOff>
    </xdr:to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0499" y="47625"/>
          <a:ext cx="6703920" cy="939614"/>
        </a:xfrm>
        <a:prstGeom prst="rect">
          <a:avLst/>
        </a:prstGeom>
      </xdr:spPr>
    </xdr:pic>
    <xdr:clientData/>
  </xdr:twoCellAnchor>
  <xdr:twoCellAnchor>
    <xdr:from>
      <xdr:col>0</xdr:col>
      <xdr:colOff>145675</xdr:colOff>
      <xdr:row>23</xdr:row>
      <xdr:rowOff>33618</xdr:rowOff>
    </xdr:from>
    <xdr:to>
      <xdr:col>6</xdr:col>
      <xdr:colOff>963705</xdr:colOff>
      <xdr:row>40</xdr:row>
      <xdr:rowOff>56030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4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4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4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23</xdr:row>
      <xdr:rowOff>152400</xdr:rowOff>
    </xdr:from>
    <xdr:to>
      <xdr:col>6</xdr:col>
      <xdr:colOff>347381</xdr:colOff>
      <xdr:row>39</xdr:row>
      <xdr:rowOff>138392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4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148478</xdr:colOff>
      <xdr:row>23</xdr:row>
      <xdr:rowOff>180975</xdr:rowOff>
    </xdr:from>
    <xdr:to>
      <xdr:col>6</xdr:col>
      <xdr:colOff>204506</xdr:colOff>
      <xdr:row>39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4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291353</xdr:colOff>
      <xdr:row>24</xdr:row>
      <xdr:rowOff>0</xdr:rowOff>
    </xdr:from>
    <xdr:to>
      <xdr:col>6</xdr:col>
      <xdr:colOff>347381</xdr:colOff>
      <xdr:row>39</xdr:row>
      <xdr:rowOff>176492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4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24</xdr:row>
      <xdr:rowOff>171450</xdr:rowOff>
    </xdr:from>
    <xdr:to>
      <xdr:col>6</xdr:col>
      <xdr:colOff>395006</xdr:colOff>
      <xdr:row>40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4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338978</xdr:colOff>
      <xdr:row>23</xdr:row>
      <xdr:rowOff>171450</xdr:rowOff>
    </xdr:from>
    <xdr:to>
      <xdr:col>6</xdr:col>
      <xdr:colOff>395006</xdr:colOff>
      <xdr:row>39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4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348503</xdr:colOff>
      <xdr:row>23</xdr:row>
      <xdr:rowOff>95250</xdr:rowOff>
    </xdr:from>
    <xdr:to>
      <xdr:col>6</xdr:col>
      <xdr:colOff>404531</xdr:colOff>
      <xdr:row>39</xdr:row>
      <xdr:rowOff>81242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2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2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4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243728</xdr:colOff>
      <xdr:row>23</xdr:row>
      <xdr:rowOff>114300</xdr:rowOff>
    </xdr:from>
    <xdr:to>
      <xdr:col>6</xdr:col>
      <xdr:colOff>299756</xdr:colOff>
      <xdr:row>39</xdr:row>
      <xdr:rowOff>100292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33617</xdr:colOff>
      <xdr:row>1</xdr:row>
      <xdr:rowOff>11205</xdr:rowOff>
    </xdr:from>
    <xdr:ext cx="6891620" cy="908466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3" y="56029"/>
          <a:ext cx="6891620" cy="908466"/>
        </a:xfrm>
        <a:prstGeom prst="rect">
          <a:avLst/>
        </a:prstGeom>
      </xdr:spPr>
    </xdr:pic>
    <xdr:clientData/>
  </xdr:oneCellAnchor>
  <xdr:twoCellAnchor>
    <xdr:from>
      <xdr:col>1</xdr:col>
      <xdr:colOff>704849</xdr:colOff>
      <xdr:row>26</xdr:row>
      <xdr:rowOff>57149</xdr:rowOff>
    </xdr:from>
    <xdr:to>
      <xdr:col>6</xdr:col>
      <xdr:colOff>438149</xdr:colOff>
      <xdr:row>40</xdr:row>
      <xdr:rowOff>100852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348503</xdr:colOff>
      <xdr:row>21</xdr:row>
      <xdr:rowOff>171450</xdr:rowOff>
    </xdr:from>
    <xdr:to>
      <xdr:col>6</xdr:col>
      <xdr:colOff>404531</xdr:colOff>
      <xdr:row>37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5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348503</xdr:colOff>
      <xdr:row>21</xdr:row>
      <xdr:rowOff>171450</xdr:rowOff>
    </xdr:from>
    <xdr:to>
      <xdr:col>6</xdr:col>
      <xdr:colOff>404531</xdr:colOff>
      <xdr:row>37</xdr:row>
      <xdr:rowOff>157442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5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367553</xdr:colOff>
      <xdr:row>23</xdr:row>
      <xdr:rowOff>57150</xdr:rowOff>
    </xdr:from>
    <xdr:to>
      <xdr:col>6</xdr:col>
      <xdr:colOff>423581</xdr:colOff>
      <xdr:row>39</xdr:row>
      <xdr:rowOff>43142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5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5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5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5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5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5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5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A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47624</xdr:colOff>
      <xdr:row>1</xdr:row>
      <xdr:rowOff>11205</xdr:rowOff>
    </xdr:from>
    <xdr:ext cx="7180171" cy="923924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300" y="56029"/>
          <a:ext cx="7180171" cy="923924"/>
        </a:xfrm>
        <a:prstGeom prst="rect">
          <a:avLst/>
        </a:prstGeom>
      </xdr:spPr>
    </xdr:pic>
    <xdr:clientData/>
  </xdr:oneCellAnchor>
  <xdr:twoCellAnchor>
    <xdr:from>
      <xdr:col>1</xdr:col>
      <xdr:colOff>847165</xdr:colOff>
      <xdr:row>25</xdr:row>
      <xdr:rowOff>9525</xdr:rowOff>
    </xdr:from>
    <xdr:to>
      <xdr:col>5</xdr:col>
      <xdr:colOff>713815</xdr:colOff>
      <xdr:row>40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B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6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C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6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D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6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E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6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3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3F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6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6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</xdr:colOff>
      <xdr:row>22</xdr:row>
      <xdr:rowOff>133350</xdr:rowOff>
    </xdr:from>
    <xdr:to>
      <xdr:col>6</xdr:col>
      <xdr:colOff>137831</xdr:colOff>
      <xdr:row>38</xdr:row>
      <xdr:rowOff>119342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6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</xdr:colOff>
      <xdr:row>22</xdr:row>
      <xdr:rowOff>133350</xdr:rowOff>
    </xdr:from>
    <xdr:to>
      <xdr:col>6</xdr:col>
      <xdr:colOff>137831</xdr:colOff>
      <xdr:row>38</xdr:row>
      <xdr:rowOff>119342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6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</xdr:colOff>
      <xdr:row>22</xdr:row>
      <xdr:rowOff>133350</xdr:rowOff>
    </xdr:from>
    <xdr:to>
      <xdr:col>6</xdr:col>
      <xdr:colOff>137831</xdr:colOff>
      <xdr:row>38</xdr:row>
      <xdr:rowOff>119342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6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396128</xdr:colOff>
      <xdr:row>24</xdr:row>
      <xdr:rowOff>114300</xdr:rowOff>
    </xdr:from>
    <xdr:to>
      <xdr:col>6</xdr:col>
      <xdr:colOff>452156</xdr:colOff>
      <xdr:row>40</xdr:row>
      <xdr:rowOff>100292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4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81242</xdr:colOff>
      <xdr:row>1</xdr:row>
      <xdr:rowOff>22411</xdr:rowOff>
    </xdr:from>
    <xdr:ext cx="6799170" cy="912718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26918" y="67235"/>
          <a:ext cx="6799170" cy="912718"/>
        </a:xfrm>
        <a:prstGeom prst="rect">
          <a:avLst/>
        </a:prstGeom>
      </xdr:spPr>
    </xdr:pic>
    <xdr:clientData/>
  </xdr:oneCellAnchor>
  <xdr:twoCellAnchor>
    <xdr:from>
      <xdr:col>1</xdr:col>
      <xdr:colOff>847165</xdr:colOff>
      <xdr:row>25</xdr:row>
      <xdr:rowOff>9525</xdr:rowOff>
    </xdr:from>
    <xdr:to>
      <xdr:col>5</xdr:col>
      <xdr:colOff>713815</xdr:colOff>
      <xdr:row>40</xdr:row>
      <xdr:rowOff>142875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23</xdr:row>
      <xdr:rowOff>180975</xdr:rowOff>
    </xdr:from>
    <xdr:to>
      <xdr:col>6</xdr:col>
      <xdr:colOff>128306</xdr:colOff>
      <xdr:row>39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7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72278</xdr:colOff>
      <xdr:row>22</xdr:row>
      <xdr:rowOff>180975</xdr:rowOff>
    </xdr:from>
    <xdr:to>
      <xdr:col>6</xdr:col>
      <xdr:colOff>128306</xdr:colOff>
      <xdr:row>38</xdr:row>
      <xdr:rowOff>166967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7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</xdr:colOff>
      <xdr:row>21</xdr:row>
      <xdr:rowOff>57150</xdr:rowOff>
    </xdr:from>
    <xdr:to>
      <xdr:col>6</xdr:col>
      <xdr:colOff>533400</xdr:colOff>
      <xdr:row>38</xdr:row>
      <xdr:rowOff>119342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7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81803</xdr:colOff>
      <xdr:row>21</xdr:row>
      <xdr:rowOff>57150</xdr:rowOff>
    </xdr:from>
    <xdr:to>
      <xdr:col>6</xdr:col>
      <xdr:colOff>533400</xdr:colOff>
      <xdr:row>38</xdr:row>
      <xdr:rowOff>119342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4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00000000-0008-0000-4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7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274685</xdr:colOff>
      <xdr:row>24</xdr:row>
      <xdr:rowOff>169070</xdr:rowOff>
    </xdr:from>
    <xdr:to>
      <xdr:col>6</xdr:col>
      <xdr:colOff>330713</xdr:colOff>
      <xdr:row>40</xdr:row>
      <xdr:rowOff>155062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15DC943-4FA3-4199-B3EC-F2CCD91BA70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F1A8D66E-331D-4231-AE17-07B0F8DBC4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7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179435</xdr:colOff>
      <xdr:row>23</xdr:row>
      <xdr:rowOff>50006</xdr:rowOff>
    </xdr:from>
    <xdr:to>
      <xdr:col>6</xdr:col>
      <xdr:colOff>235463</xdr:colOff>
      <xdr:row>39</xdr:row>
      <xdr:rowOff>35998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C7B493C9-CD93-44AC-BC63-28A661924B6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</xdr:col>
      <xdr:colOff>38407</xdr:colOff>
      <xdr:row>1</xdr:row>
      <xdr:rowOff>38408</xdr:rowOff>
    </xdr:from>
    <xdr:to>
      <xdr:col>7</xdr:col>
      <xdr:colOff>0</xdr:colOff>
      <xdr:row>5</xdr:row>
      <xdr:rowOff>152998</xdr:rowOff>
    </xdr:to>
    <xdr:pic>
      <xdr:nvPicPr>
        <xdr:cNvPr id="3" name="5 Imagen">
          <a:extLst>
            <a:ext uri="{FF2B5EF4-FFF2-40B4-BE49-F238E27FC236}">
              <a16:creationId xmlns:a16="http://schemas.microsoft.com/office/drawing/2014/main" id="{F2CDF414-E900-4E5A-8B3F-BA255DEFF8E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4607" y="86033"/>
          <a:ext cx="6771968" cy="886115"/>
        </a:xfrm>
        <a:prstGeom prst="rect">
          <a:avLst/>
        </a:prstGeom>
      </xdr:spPr>
    </xdr:pic>
    <xdr:clientData/>
  </xdr:twoCellAnchor>
</xdr:wsDr>
</file>

<file path=xl/drawings/drawing7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179435</xdr:colOff>
      <xdr:row>21</xdr:row>
      <xdr:rowOff>50006</xdr:rowOff>
    </xdr:from>
    <xdr:to>
      <xdr:col>6</xdr:col>
      <xdr:colOff>235463</xdr:colOff>
      <xdr:row>37</xdr:row>
      <xdr:rowOff>35998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47BA944C-63BD-4E00-93EA-BA0D1F247C8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203729</xdr:colOff>
      <xdr:row>7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D83369B8-8E0D-46B2-B3E6-6D6B9126DD0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0667" cy="1333500"/>
        </a:xfrm>
        <a:prstGeom prst="rect">
          <a:avLst/>
        </a:prstGeom>
      </xdr:spPr>
    </xdr:pic>
    <xdr:clientData/>
  </xdr:twoCellAnchor>
</xdr:wsDr>
</file>

<file path=xl/drawings/drawing7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179435</xdr:colOff>
      <xdr:row>21</xdr:row>
      <xdr:rowOff>50006</xdr:rowOff>
    </xdr:from>
    <xdr:to>
      <xdr:col>6</xdr:col>
      <xdr:colOff>235463</xdr:colOff>
      <xdr:row>37</xdr:row>
      <xdr:rowOff>35998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A7521D3C-B53A-466A-ACD4-F2D44E0DCF1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203729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2B55394C-5B6E-40B6-A939-A8A4A9A283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429" cy="1304925"/>
        </a:xfrm>
        <a:prstGeom prst="rect">
          <a:avLst/>
        </a:prstGeom>
      </xdr:spPr>
    </xdr:pic>
    <xdr:clientData/>
  </xdr:twoCellAnchor>
</xdr:wsDr>
</file>

<file path=xl/drawings/drawing7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179435</xdr:colOff>
      <xdr:row>21</xdr:row>
      <xdr:rowOff>50006</xdr:rowOff>
    </xdr:from>
    <xdr:to>
      <xdr:col>6</xdr:col>
      <xdr:colOff>235463</xdr:colOff>
      <xdr:row>37</xdr:row>
      <xdr:rowOff>35998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188FCED7-9005-49F1-BE88-4B7C7469784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2</xdr:col>
      <xdr:colOff>203729</xdr:colOff>
      <xdr:row>7</xdr:row>
      <xdr:rowOff>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7A18AF4D-B553-43B9-B93E-A137E4A688B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2375429" cy="1304925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56030</xdr:colOff>
      <xdr:row>1</xdr:row>
      <xdr:rowOff>22411</xdr:rowOff>
    </xdr:from>
    <xdr:ext cx="6813176" cy="912718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1706" y="67235"/>
          <a:ext cx="6813176" cy="912718"/>
        </a:xfrm>
        <a:prstGeom prst="rect">
          <a:avLst/>
        </a:prstGeom>
      </xdr:spPr>
    </xdr:pic>
    <xdr:clientData/>
  </xdr:oneCellAnchor>
  <xdr:twoCellAnchor>
    <xdr:from>
      <xdr:col>1</xdr:col>
      <xdr:colOff>560296</xdr:colOff>
      <xdr:row>23</xdr:row>
      <xdr:rowOff>33619</xdr:rowOff>
    </xdr:from>
    <xdr:to>
      <xdr:col>6</xdr:col>
      <xdr:colOff>425824</xdr:colOff>
      <xdr:row>39</xdr:row>
      <xdr:rowOff>109259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215712</xdr:colOff>
      <xdr:row>1</xdr:row>
      <xdr:rowOff>0</xdr:rowOff>
    </xdr:from>
    <xdr:ext cx="6687112" cy="935129"/>
    <xdr:pic>
      <xdr:nvPicPr>
        <xdr:cNvPr id="2" name="5 Imagen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61388" y="44824"/>
          <a:ext cx="6687112" cy="935129"/>
        </a:xfrm>
        <a:prstGeom prst="rect">
          <a:avLst/>
        </a:prstGeom>
      </xdr:spPr>
    </xdr:pic>
    <xdr:clientData/>
  </xdr:oneCellAnchor>
  <xdr:twoCellAnchor>
    <xdr:from>
      <xdr:col>1</xdr:col>
      <xdr:colOff>403412</xdr:colOff>
      <xdr:row>22</xdr:row>
      <xdr:rowOff>145677</xdr:rowOff>
    </xdr:from>
    <xdr:to>
      <xdr:col>6</xdr:col>
      <xdr:colOff>661147</xdr:colOff>
      <xdr:row>39</xdr:row>
      <xdr:rowOff>176492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0.x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4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6.x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7.x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8.x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9.x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0.x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1.x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2.x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3.x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4.x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5.x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6.x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7.x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8.x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9.x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0.x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1.x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2.x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3.x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4.x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5.xml"/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6.xml"/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7.xml"/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8.xml"/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9.xml"/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0.xml"/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1.xml"/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2.xml"/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3.xml"/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5.xml"/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6.xml"/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7.xml"/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8.xml"/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9.xml"/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0.xml"/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1.xml"/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2.xml"/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3.xml"/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4.xml"/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5.xml"/><Relationship Id="rId1" Type="http://schemas.openxmlformats.org/officeDocument/2006/relationships/printerSettings" Target="../printerSettings/printerSettings65.bin"/></Relationships>
</file>

<file path=xl/worksheets/_rels/sheet6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6.xml"/><Relationship Id="rId1" Type="http://schemas.openxmlformats.org/officeDocument/2006/relationships/printerSettings" Target="../printerSettings/printerSettings66.bin"/></Relationships>
</file>

<file path=xl/worksheets/_rels/sheet6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7.xml"/><Relationship Id="rId1" Type="http://schemas.openxmlformats.org/officeDocument/2006/relationships/printerSettings" Target="../printerSettings/printerSettings67.bin"/></Relationships>
</file>

<file path=xl/worksheets/_rels/sheet6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8.xml"/><Relationship Id="rId1" Type="http://schemas.openxmlformats.org/officeDocument/2006/relationships/printerSettings" Target="../printerSettings/printerSettings68.bin"/></Relationships>
</file>

<file path=xl/worksheets/_rels/sheet6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9.xml"/><Relationship Id="rId1" Type="http://schemas.openxmlformats.org/officeDocument/2006/relationships/printerSettings" Target="../printerSettings/printerSettings69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7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0.xml"/><Relationship Id="rId1" Type="http://schemas.openxmlformats.org/officeDocument/2006/relationships/printerSettings" Target="../printerSettings/printerSettings70.bin"/></Relationships>
</file>

<file path=xl/worksheets/_rels/sheet7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1.xml"/><Relationship Id="rId1" Type="http://schemas.openxmlformats.org/officeDocument/2006/relationships/printerSettings" Target="../printerSettings/printerSettings71.bin"/></Relationships>
</file>

<file path=xl/worksheets/_rels/sheet7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2.xml"/><Relationship Id="rId1" Type="http://schemas.openxmlformats.org/officeDocument/2006/relationships/printerSettings" Target="../printerSettings/printerSettings72.bin"/></Relationships>
</file>

<file path=xl/worksheets/_rels/sheet7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3.xml"/><Relationship Id="rId1" Type="http://schemas.openxmlformats.org/officeDocument/2006/relationships/printerSettings" Target="../printerSettings/printerSettings73.bin"/></Relationships>
</file>

<file path=xl/worksheets/_rels/sheet7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4.xml"/><Relationship Id="rId1" Type="http://schemas.openxmlformats.org/officeDocument/2006/relationships/printerSettings" Target="../printerSettings/printerSettings74.bin"/></Relationships>
</file>

<file path=xl/worksheets/_rels/sheet7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5.xml"/><Relationship Id="rId1" Type="http://schemas.openxmlformats.org/officeDocument/2006/relationships/printerSettings" Target="../printerSettings/printerSettings75.bin"/></Relationships>
</file>

<file path=xl/worksheets/_rels/sheet7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6.xml"/><Relationship Id="rId1" Type="http://schemas.openxmlformats.org/officeDocument/2006/relationships/printerSettings" Target="../printerSettings/printerSettings76.bin"/></Relationships>
</file>

<file path=xl/worksheets/_rels/sheet7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7.xml"/><Relationship Id="rId1" Type="http://schemas.openxmlformats.org/officeDocument/2006/relationships/printerSettings" Target="../printerSettings/printerSettings77.bin"/></Relationships>
</file>

<file path=xl/worksheets/_rels/sheet7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8.xml"/><Relationship Id="rId1" Type="http://schemas.openxmlformats.org/officeDocument/2006/relationships/printerSettings" Target="../printerSettings/printerSettings7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42"/>
  <sheetViews>
    <sheetView showGridLines="0" view="pageBreakPreview" zoomScale="85" zoomScaleNormal="80" zoomScaleSheetLayoutView="85" workbookViewId="0">
      <selection activeCell="H23" sqref="H23"/>
    </sheetView>
  </sheetViews>
  <sheetFormatPr baseColWidth="10" defaultRowHeight="15" x14ac:dyDescent="0.25"/>
  <cols>
    <col min="1" max="1" width="2.140625" customWidth="1"/>
    <col min="2" max="2" width="31.42578125" customWidth="1"/>
    <col min="4" max="4" width="13.5703125" customWidth="1"/>
    <col min="5" max="5" width="11.28515625" customWidth="1"/>
    <col min="7" max="7" width="10.140625" customWidth="1"/>
    <col min="9" max="9" width="1.28515625" hidden="1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20" t="s">
        <v>19</v>
      </c>
      <c r="C10" s="221"/>
      <c r="D10" s="221"/>
      <c r="E10" s="221"/>
      <c r="F10" s="221"/>
      <c r="G10" s="222"/>
    </row>
    <row r="11" spans="2:8" s="1" customFormat="1" ht="15.75" x14ac:dyDescent="0.25">
      <c r="B11" s="220" t="s">
        <v>21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24"/>
      <c r="C14" s="226"/>
      <c r="D14" s="16" t="s">
        <v>6</v>
      </c>
      <c r="E14" s="16" t="s">
        <v>7</v>
      </c>
      <c r="F14" s="16" t="s">
        <v>6</v>
      </c>
      <c r="G14" s="17" t="s">
        <v>7</v>
      </c>
    </row>
    <row r="15" spans="2:8" s="1" customFormat="1" x14ac:dyDescent="0.2">
      <c r="B15" s="18" t="s">
        <v>8</v>
      </c>
      <c r="C15" s="19">
        <f>SUM(C16:C21)</f>
        <v>210</v>
      </c>
      <c r="D15" s="19">
        <f>SUM(D16:D21)</f>
        <v>117</v>
      </c>
      <c r="E15" s="20">
        <f>SUM(E16:E21)</f>
        <v>0.99999999999999989</v>
      </c>
      <c r="F15" s="19">
        <f>SUM(F16:F21)</f>
        <v>93</v>
      </c>
      <c r="G15" s="21">
        <f>SUM(G16:G21)</f>
        <v>1</v>
      </c>
    </row>
    <row r="16" spans="2:8" s="1" customFormat="1" x14ac:dyDescent="0.2">
      <c r="B16" s="22" t="s">
        <v>9</v>
      </c>
      <c r="C16" s="44">
        <v>1</v>
      </c>
      <c r="D16" s="42">
        <v>0</v>
      </c>
      <c r="E16" s="43">
        <f t="shared" ref="E16:E21" si="0">D16/$D$15</f>
        <v>0</v>
      </c>
      <c r="F16" s="42">
        <v>1</v>
      </c>
      <c r="G16" s="26">
        <f t="shared" ref="G16:G21" si="1">F16/$F$15</f>
        <v>1.0752688172043012E-2</v>
      </c>
    </row>
    <row r="17" spans="2:7" s="1" customFormat="1" x14ac:dyDescent="0.2">
      <c r="B17" s="22" t="s">
        <v>10</v>
      </c>
      <c r="C17" s="44">
        <v>65</v>
      </c>
      <c r="D17" s="42">
        <v>42</v>
      </c>
      <c r="E17" s="43">
        <f t="shared" si="0"/>
        <v>0.35897435897435898</v>
      </c>
      <c r="F17" s="42">
        <v>23</v>
      </c>
      <c r="G17" s="26">
        <f t="shared" si="1"/>
        <v>0.24731182795698925</v>
      </c>
    </row>
    <row r="18" spans="2:7" s="1" customFormat="1" x14ac:dyDescent="0.2">
      <c r="B18" s="22" t="s">
        <v>11</v>
      </c>
      <c r="C18" s="44">
        <v>65</v>
      </c>
      <c r="D18" s="42">
        <v>39</v>
      </c>
      <c r="E18" s="43">
        <f t="shared" si="0"/>
        <v>0.33333333333333331</v>
      </c>
      <c r="F18" s="42">
        <v>26</v>
      </c>
      <c r="G18" s="26">
        <f t="shared" si="1"/>
        <v>0.27956989247311825</v>
      </c>
    </row>
    <row r="19" spans="2:7" s="1" customFormat="1" x14ac:dyDescent="0.2">
      <c r="B19" s="22" t="s">
        <v>12</v>
      </c>
      <c r="C19" s="44">
        <v>48</v>
      </c>
      <c r="D19" s="42">
        <v>24</v>
      </c>
      <c r="E19" s="43">
        <f t="shared" si="0"/>
        <v>0.20512820512820512</v>
      </c>
      <c r="F19" s="42">
        <v>24</v>
      </c>
      <c r="G19" s="26">
        <f t="shared" si="1"/>
        <v>0.25806451612903225</v>
      </c>
    </row>
    <row r="20" spans="2:7" s="1" customFormat="1" x14ac:dyDescent="0.2">
      <c r="B20" s="22" t="s">
        <v>13</v>
      </c>
      <c r="C20" s="44">
        <v>24</v>
      </c>
      <c r="D20" s="42">
        <v>11</v>
      </c>
      <c r="E20" s="43">
        <f t="shared" si="0"/>
        <v>9.4017094017094016E-2</v>
      </c>
      <c r="F20" s="42">
        <v>13</v>
      </c>
      <c r="G20" s="26">
        <f t="shared" si="1"/>
        <v>0.13978494623655913</v>
      </c>
    </row>
    <row r="21" spans="2:7" s="1" customFormat="1" x14ac:dyDescent="0.2">
      <c r="B21" s="27" t="s">
        <v>14</v>
      </c>
      <c r="C21" s="41">
        <v>7</v>
      </c>
      <c r="D21" s="39">
        <v>1</v>
      </c>
      <c r="E21" s="40">
        <f t="shared" si="0"/>
        <v>8.5470085470085479E-3</v>
      </c>
      <c r="F21" s="39">
        <v>6</v>
      </c>
      <c r="G21" s="31">
        <f t="shared" si="1"/>
        <v>6.4516129032258063E-2</v>
      </c>
    </row>
    <row r="22" spans="2:7" s="33" customFormat="1" ht="12" x14ac:dyDescent="0.2">
      <c r="B22" s="32" t="s">
        <v>15</v>
      </c>
    </row>
    <row r="28" spans="2:7" x14ac:dyDescent="0.25">
      <c r="C28" s="34" t="s">
        <v>9</v>
      </c>
      <c r="D28" s="38">
        <f t="shared" ref="D28:D33" si="2">D16</f>
        <v>0</v>
      </c>
      <c r="E28" s="36">
        <f t="shared" ref="E28:E33" si="3">-F16</f>
        <v>-1</v>
      </c>
    </row>
    <row r="29" spans="2:7" x14ac:dyDescent="0.25">
      <c r="C29" s="34" t="s">
        <v>10</v>
      </c>
      <c r="D29" s="38">
        <f t="shared" si="2"/>
        <v>42</v>
      </c>
      <c r="E29" s="36">
        <f t="shared" si="3"/>
        <v>-23</v>
      </c>
    </row>
    <row r="30" spans="2:7" x14ac:dyDescent="0.25">
      <c r="C30" s="34" t="s">
        <v>11</v>
      </c>
      <c r="D30" s="38">
        <f t="shared" si="2"/>
        <v>39</v>
      </c>
      <c r="E30" s="36">
        <f t="shared" si="3"/>
        <v>-26</v>
      </c>
    </row>
    <row r="31" spans="2:7" x14ac:dyDescent="0.25">
      <c r="C31" s="34" t="s">
        <v>12</v>
      </c>
      <c r="D31" s="38">
        <f t="shared" si="2"/>
        <v>24</v>
      </c>
      <c r="E31" s="36">
        <f t="shared" si="3"/>
        <v>-24</v>
      </c>
    </row>
    <row r="32" spans="2:7" x14ac:dyDescent="0.25">
      <c r="C32" s="34" t="s">
        <v>13</v>
      </c>
      <c r="D32" s="38">
        <f t="shared" si="2"/>
        <v>11</v>
      </c>
      <c r="E32" s="36">
        <f t="shared" si="3"/>
        <v>-13</v>
      </c>
    </row>
    <row r="33" spans="2:6" x14ac:dyDescent="0.25">
      <c r="C33" s="34" t="s">
        <v>14</v>
      </c>
      <c r="D33" s="38">
        <f t="shared" si="2"/>
        <v>1</v>
      </c>
      <c r="E33" s="36">
        <f t="shared" si="3"/>
        <v>-6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19" t="s">
        <v>18</v>
      </c>
      <c r="C42" s="219"/>
      <c r="D42" s="219"/>
      <c r="E42" s="219"/>
      <c r="F42" s="219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1:I41"/>
  <sheetViews>
    <sheetView showGridLines="0" view="pageBreakPreview" zoomScale="85" zoomScaleNormal="80" zoomScaleSheetLayoutView="85" workbookViewId="0">
      <selection activeCell="H5" sqref="H5"/>
    </sheetView>
  </sheetViews>
  <sheetFormatPr baseColWidth="10" defaultRowHeight="15" x14ac:dyDescent="0.25"/>
  <cols>
    <col min="1" max="1" width="2.140625" customWidth="1"/>
    <col min="2" max="2" width="31.42578125" customWidth="1"/>
    <col min="3" max="3" width="13.7109375" customWidth="1"/>
    <col min="4" max="4" width="15.5703125" customWidth="1"/>
    <col min="5" max="5" width="12.5703125" customWidth="1"/>
    <col min="6" max="6" width="15" customWidth="1"/>
    <col min="7" max="7" width="16.28515625" customWidth="1"/>
    <col min="9" max="9" width="1.28515625" hidden="1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8" s="1" customFormat="1" ht="15.75" x14ac:dyDescent="0.25">
      <c r="B11" s="220" t="s">
        <v>30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24"/>
      <c r="C14" s="226"/>
      <c r="D14" s="16" t="s">
        <v>6</v>
      </c>
      <c r="E14" s="16" t="s">
        <v>7</v>
      </c>
      <c r="F14" s="16" t="s">
        <v>6</v>
      </c>
      <c r="G14" s="17" t="s">
        <v>7</v>
      </c>
    </row>
    <row r="15" spans="2:8" s="1" customFormat="1" x14ac:dyDescent="0.2">
      <c r="B15" s="104" t="s">
        <v>8</v>
      </c>
      <c r="C15" s="105">
        <f>SUM(C16:C20)</f>
        <v>213</v>
      </c>
      <c r="D15" s="105">
        <f>SUM(D16:D20)</f>
        <v>123</v>
      </c>
      <c r="E15" s="106">
        <f>SUM(E16:E20)</f>
        <v>1</v>
      </c>
      <c r="F15" s="105">
        <f>SUM(F16:F20)</f>
        <v>96</v>
      </c>
      <c r="G15" s="107">
        <f>SUM(G16:G20)</f>
        <v>1</v>
      </c>
      <c r="H15" s="45"/>
    </row>
    <row r="16" spans="2:8" s="1" customFormat="1" x14ac:dyDescent="0.2">
      <c r="B16" s="22" t="s">
        <v>10</v>
      </c>
      <c r="C16" s="95">
        <v>67</v>
      </c>
      <c r="D16" s="96">
        <v>43</v>
      </c>
      <c r="E16" s="97">
        <f t="shared" ref="E16:E20" si="0">+D16/$D$15</f>
        <v>0.34959349593495936</v>
      </c>
      <c r="F16" s="96">
        <v>27</v>
      </c>
      <c r="G16" s="98">
        <f t="shared" ref="G16:G20" si="1">+F16/$F$15</f>
        <v>0.28125</v>
      </c>
    </row>
    <row r="17" spans="2:7" s="1" customFormat="1" x14ac:dyDescent="0.2">
      <c r="B17" s="22" t="s">
        <v>11</v>
      </c>
      <c r="C17" s="95">
        <v>67</v>
      </c>
      <c r="D17" s="96">
        <v>43</v>
      </c>
      <c r="E17" s="97">
        <f t="shared" si="0"/>
        <v>0.34959349593495936</v>
      </c>
      <c r="F17" s="96">
        <v>27</v>
      </c>
      <c r="G17" s="98">
        <f t="shared" si="1"/>
        <v>0.28125</v>
      </c>
    </row>
    <row r="18" spans="2:7" s="1" customFormat="1" x14ac:dyDescent="0.2">
      <c r="B18" s="22" t="s">
        <v>12</v>
      </c>
      <c r="C18" s="95">
        <v>45</v>
      </c>
      <c r="D18" s="96">
        <v>25</v>
      </c>
      <c r="E18" s="97">
        <f t="shared" si="0"/>
        <v>0.2032520325203252</v>
      </c>
      <c r="F18" s="96">
        <v>20</v>
      </c>
      <c r="G18" s="98">
        <f t="shared" si="1"/>
        <v>0.20833333333333334</v>
      </c>
    </row>
    <row r="19" spans="2:7" s="1" customFormat="1" x14ac:dyDescent="0.2">
      <c r="B19" s="22" t="s">
        <v>13</v>
      </c>
      <c r="C19" s="95">
        <v>27</v>
      </c>
      <c r="D19" s="96">
        <v>12</v>
      </c>
      <c r="E19" s="97">
        <f t="shared" si="0"/>
        <v>9.7560975609756101E-2</v>
      </c>
      <c r="F19" s="96">
        <v>15</v>
      </c>
      <c r="G19" s="98">
        <f t="shared" si="1"/>
        <v>0.15625</v>
      </c>
    </row>
    <row r="20" spans="2:7" s="1" customFormat="1" x14ac:dyDescent="0.2">
      <c r="B20" s="27" t="s">
        <v>14</v>
      </c>
      <c r="C20" s="99">
        <v>7</v>
      </c>
      <c r="D20" s="100">
        <v>0</v>
      </c>
      <c r="E20" s="101">
        <f t="shared" si="0"/>
        <v>0</v>
      </c>
      <c r="F20" s="100">
        <v>7</v>
      </c>
      <c r="G20" s="102">
        <f t="shared" si="1"/>
        <v>7.2916666666666671E-2</v>
      </c>
    </row>
    <row r="21" spans="2:7" s="33" customFormat="1" ht="12" x14ac:dyDescent="0.2">
      <c r="B21" s="32" t="s">
        <v>15</v>
      </c>
    </row>
    <row r="27" spans="2:7" x14ac:dyDescent="0.25">
      <c r="C27" s="34"/>
      <c r="D27" s="103"/>
      <c r="E27" s="36"/>
    </row>
    <row r="28" spans="2:7" x14ac:dyDescent="0.25">
      <c r="C28" s="34" t="s">
        <v>10</v>
      </c>
      <c r="D28" s="103">
        <f>D16</f>
        <v>43</v>
      </c>
      <c r="E28" s="36">
        <f>-F16</f>
        <v>-27</v>
      </c>
    </row>
    <row r="29" spans="2:7" x14ac:dyDescent="0.25">
      <c r="C29" s="34" t="s">
        <v>11</v>
      </c>
      <c r="D29" s="103">
        <f t="shared" ref="D29:D32" si="2">D17</f>
        <v>43</v>
      </c>
      <c r="E29" s="36">
        <f>-F17</f>
        <v>-27</v>
      </c>
    </row>
    <row r="30" spans="2:7" x14ac:dyDescent="0.25">
      <c r="C30" s="34" t="s">
        <v>12</v>
      </c>
      <c r="D30" s="103">
        <f t="shared" si="2"/>
        <v>25</v>
      </c>
      <c r="E30" s="36">
        <f t="shared" ref="E30:E32" si="3">-F18</f>
        <v>-20</v>
      </c>
    </row>
    <row r="31" spans="2:7" x14ac:dyDescent="0.25">
      <c r="C31" s="34" t="s">
        <v>13</v>
      </c>
      <c r="D31" s="103">
        <f t="shared" si="2"/>
        <v>12</v>
      </c>
      <c r="E31" s="36">
        <f t="shared" si="3"/>
        <v>-15</v>
      </c>
    </row>
    <row r="32" spans="2:7" x14ac:dyDescent="0.25">
      <c r="C32" s="34" t="s">
        <v>14</v>
      </c>
      <c r="D32" s="103">
        <f t="shared" si="2"/>
        <v>0</v>
      </c>
      <c r="E32" s="36">
        <f t="shared" si="3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18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I41"/>
  <sheetViews>
    <sheetView showGridLines="0" view="pageBreakPreview" zoomScale="80" zoomScaleNormal="80" zoomScaleSheetLayoutView="80" workbookViewId="0">
      <selection activeCell="H5" sqref="H5"/>
    </sheetView>
  </sheetViews>
  <sheetFormatPr baseColWidth="10" defaultRowHeight="15" x14ac:dyDescent="0.25"/>
  <cols>
    <col min="1" max="1" width="2.140625" customWidth="1"/>
    <col min="2" max="2" width="31.42578125" customWidth="1"/>
    <col min="4" max="4" width="13.5703125" customWidth="1"/>
    <col min="5" max="5" width="15.28515625" customWidth="1"/>
    <col min="6" max="6" width="15.7109375" customWidth="1"/>
    <col min="7" max="8" width="16.42578125" customWidth="1"/>
    <col min="9" max="9" width="1.28515625" hidden="1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8" s="1" customFormat="1" ht="15.75" x14ac:dyDescent="0.25">
      <c r="B11" s="220" t="s">
        <v>31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24"/>
      <c r="C14" s="226"/>
      <c r="D14" s="16" t="s">
        <v>6</v>
      </c>
      <c r="E14" s="16" t="s">
        <v>7</v>
      </c>
      <c r="F14" s="16" t="s">
        <v>6</v>
      </c>
      <c r="G14" s="17" t="s">
        <v>7</v>
      </c>
    </row>
    <row r="15" spans="2:8" s="1" customFormat="1" x14ac:dyDescent="0.2">
      <c r="B15" s="104" t="s">
        <v>8</v>
      </c>
      <c r="C15" s="105">
        <f>SUM(C16:C20)</f>
        <v>220</v>
      </c>
      <c r="D15" s="105">
        <f>SUM(D16:D20)</f>
        <v>124</v>
      </c>
      <c r="E15" s="106">
        <f>SUM(E16:E20)</f>
        <v>1</v>
      </c>
      <c r="F15" s="105">
        <f>SUM(F16:F20)</f>
        <v>96</v>
      </c>
      <c r="G15" s="107">
        <f>SUM(G16:G20)</f>
        <v>0.99999999999999989</v>
      </c>
      <c r="H15" s="45"/>
    </row>
    <row r="16" spans="2:8" s="1" customFormat="1" x14ac:dyDescent="0.2">
      <c r="B16" s="22" t="s">
        <v>10</v>
      </c>
      <c r="C16" s="95">
        <v>70</v>
      </c>
      <c r="D16" s="96">
        <v>43</v>
      </c>
      <c r="E16" s="97">
        <f t="shared" ref="E16:E20" si="0">+D16/$D$15</f>
        <v>0.34677419354838712</v>
      </c>
      <c r="F16" s="96">
        <v>27</v>
      </c>
      <c r="G16" s="98">
        <f t="shared" ref="G16:G20" si="1">+F16/$F$15</f>
        <v>0.28125</v>
      </c>
    </row>
    <row r="17" spans="2:7" s="1" customFormat="1" x14ac:dyDescent="0.2">
      <c r="B17" s="22" t="s">
        <v>11</v>
      </c>
      <c r="C17" s="95">
        <v>69</v>
      </c>
      <c r="D17" s="96">
        <v>43</v>
      </c>
      <c r="E17" s="97">
        <f t="shared" si="0"/>
        <v>0.34677419354838712</v>
      </c>
      <c r="F17" s="96">
        <v>26</v>
      </c>
      <c r="G17" s="98">
        <f t="shared" si="1"/>
        <v>0.27083333333333331</v>
      </c>
    </row>
    <row r="18" spans="2:7" s="1" customFormat="1" x14ac:dyDescent="0.2">
      <c r="B18" s="22" t="s">
        <v>12</v>
      </c>
      <c r="C18" s="95">
        <v>47</v>
      </c>
      <c r="D18" s="96">
        <v>26</v>
      </c>
      <c r="E18" s="97">
        <f t="shared" si="0"/>
        <v>0.20967741935483872</v>
      </c>
      <c r="F18" s="96">
        <v>21</v>
      </c>
      <c r="G18" s="98">
        <f t="shared" si="1"/>
        <v>0.21875</v>
      </c>
    </row>
    <row r="19" spans="2:7" s="1" customFormat="1" x14ac:dyDescent="0.2">
      <c r="B19" s="22" t="s">
        <v>13</v>
      </c>
      <c r="C19" s="95">
        <v>27</v>
      </c>
      <c r="D19" s="96">
        <v>12</v>
      </c>
      <c r="E19" s="97">
        <f t="shared" si="0"/>
        <v>9.6774193548387094E-2</v>
      </c>
      <c r="F19" s="96">
        <v>15</v>
      </c>
      <c r="G19" s="98">
        <f t="shared" si="1"/>
        <v>0.15625</v>
      </c>
    </row>
    <row r="20" spans="2:7" s="1" customFormat="1" x14ac:dyDescent="0.2">
      <c r="B20" s="27" t="s">
        <v>14</v>
      </c>
      <c r="C20" s="99">
        <v>7</v>
      </c>
      <c r="D20" s="100">
        <v>0</v>
      </c>
      <c r="E20" s="101">
        <f t="shared" si="0"/>
        <v>0</v>
      </c>
      <c r="F20" s="100">
        <v>7</v>
      </c>
      <c r="G20" s="102">
        <f t="shared" si="1"/>
        <v>7.2916666666666671E-2</v>
      </c>
    </row>
    <row r="21" spans="2:7" s="33" customFormat="1" ht="12" x14ac:dyDescent="0.2">
      <c r="B21" s="32" t="s">
        <v>15</v>
      </c>
    </row>
    <row r="27" spans="2:7" x14ac:dyDescent="0.25">
      <c r="C27" s="34"/>
      <c r="D27" s="103"/>
      <c r="E27" s="36"/>
    </row>
    <row r="28" spans="2:7" x14ac:dyDescent="0.25">
      <c r="C28" s="34" t="s">
        <v>10</v>
      </c>
      <c r="D28" s="103">
        <f>D16</f>
        <v>43</v>
      </c>
      <c r="E28" s="36">
        <f>-F16</f>
        <v>-27</v>
      </c>
    </row>
    <row r="29" spans="2:7" x14ac:dyDescent="0.25">
      <c r="C29" s="34" t="s">
        <v>11</v>
      </c>
      <c r="D29" s="103">
        <f t="shared" ref="D29:D32" si="2">D17</f>
        <v>43</v>
      </c>
      <c r="E29" s="36">
        <f>-F17</f>
        <v>-26</v>
      </c>
    </row>
    <row r="30" spans="2:7" x14ac:dyDescent="0.25">
      <c r="C30" s="34" t="s">
        <v>12</v>
      </c>
      <c r="D30" s="103">
        <f t="shared" si="2"/>
        <v>26</v>
      </c>
      <c r="E30" s="36">
        <f t="shared" ref="E30:E32" si="3">-F18</f>
        <v>-21</v>
      </c>
    </row>
    <row r="31" spans="2:7" x14ac:dyDescent="0.25">
      <c r="C31" s="34" t="s">
        <v>13</v>
      </c>
      <c r="D31" s="103">
        <f t="shared" si="2"/>
        <v>12</v>
      </c>
      <c r="E31" s="36">
        <f t="shared" si="3"/>
        <v>-15</v>
      </c>
    </row>
    <row r="32" spans="2:7" x14ac:dyDescent="0.25">
      <c r="C32" s="34" t="s">
        <v>14</v>
      </c>
      <c r="D32" s="103">
        <f t="shared" si="2"/>
        <v>0</v>
      </c>
      <c r="E32" s="36">
        <f t="shared" si="3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18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3" orientation="landscape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I41"/>
  <sheetViews>
    <sheetView showGridLines="0" view="pageBreakPreview" zoomScaleNormal="80" zoomScaleSheetLayoutView="100" workbookViewId="0">
      <selection activeCell="H6" sqref="H6"/>
    </sheetView>
  </sheetViews>
  <sheetFormatPr baseColWidth="10" defaultRowHeight="15" x14ac:dyDescent="0.25"/>
  <cols>
    <col min="1" max="1" width="2.140625" customWidth="1"/>
    <col min="2" max="2" width="31.42578125" customWidth="1"/>
    <col min="4" max="4" width="13.5703125" customWidth="1"/>
    <col min="5" max="5" width="14.42578125" customWidth="1"/>
    <col min="6" max="6" width="13.28515625" customWidth="1"/>
    <col min="7" max="7" width="14.140625" customWidth="1"/>
    <col min="9" max="9" width="1.28515625" hidden="1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8" s="1" customFormat="1" ht="15.75" x14ac:dyDescent="0.25">
      <c r="B11" s="220" t="s">
        <v>32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24"/>
      <c r="C14" s="226"/>
      <c r="D14" s="16" t="s">
        <v>6</v>
      </c>
      <c r="E14" s="16" t="s">
        <v>7</v>
      </c>
      <c r="F14" s="16" t="s">
        <v>6</v>
      </c>
      <c r="G14" s="17" t="s">
        <v>7</v>
      </c>
    </row>
    <row r="15" spans="2:8" s="1" customFormat="1" x14ac:dyDescent="0.2">
      <c r="B15" s="104" t="s">
        <v>8</v>
      </c>
      <c r="C15" s="105">
        <f>SUM(C16:C20)</f>
        <v>222</v>
      </c>
      <c r="D15" s="105">
        <f>SUM(D16:D20)</f>
        <v>126</v>
      </c>
      <c r="E15" s="106">
        <f>SUM(E16:E20)</f>
        <v>0.99999999999999989</v>
      </c>
      <c r="F15" s="105">
        <f>SUM(F16:F20)</f>
        <v>96</v>
      </c>
      <c r="G15" s="107">
        <f>SUM(G16:G20)</f>
        <v>1</v>
      </c>
      <c r="H15" s="45"/>
    </row>
    <row r="16" spans="2:8" s="1" customFormat="1" x14ac:dyDescent="0.2">
      <c r="B16" s="22" t="s">
        <v>10</v>
      </c>
      <c r="C16" s="95">
        <f>D16+F16</f>
        <v>71</v>
      </c>
      <c r="D16" s="96">
        <v>44</v>
      </c>
      <c r="E16" s="97">
        <f t="shared" ref="E16:E20" si="0">+D16/$D$15</f>
        <v>0.34920634920634919</v>
      </c>
      <c r="F16" s="96">
        <v>27</v>
      </c>
      <c r="G16" s="98">
        <f t="shared" ref="G16:G20" si="1">+F16/$F$15</f>
        <v>0.28125</v>
      </c>
    </row>
    <row r="17" spans="2:7" s="1" customFormat="1" x14ac:dyDescent="0.2">
      <c r="B17" s="22" t="s">
        <v>11</v>
      </c>
      <c r="C17" s="95">
        <f t="shared" ref="C17:C20" si="2">D17+F17</f>
        <v>69</v>
      </c>
      <c r="D17" s="96">
        <v>44</v>
      </c>
      <c r="E17" s="97">
        <f t="shared" si="0"/>
        <v>0.34920634920634919</v>
      </c>
      <c r="F17" s="96">
        <v>25</v>
      </c>
      <c r="G17" s="98">
        <f t="shared" si="1"/>
        <v>0.26041666666666669</v>
      </c>
    </row>
    <row r="18" spans="2:7" s="1" customFormat="1" x14ac:dyDescent="0.2">
      <c r="B18" s="22" t="s">
        <v>12</v>
      </c>
      <c r="C18" s="95">
        <f>D18+F18</f>
        <v>48</v>
      </c>
      <c r="D18" s="96">
        <v>26</v>
      </c>
      <c r="E18" s="97">
        <f t="shared" si="0"/>
        <v>0.20634920634920634</v>
      </c>
      <c r="F18" s="96">
        <v>22</v>
      </c>
      <c r="G18" s="98">
        <f t="shared" si="1"/>
        <v>0.22916666666666666</v>
      </c>
    </row>
    <row r="19" spans="2:7" s="1" customFormat="1" x14ac:dyDescent="0.2">
      <c r="B19" s="22" t="s">
        <v>13</v>
      </c>
      <c r="C19" s="95">
        <f t="shared" si="2"/>
        <v>27</v>
      </c>
      <c r="D19" s="96">
        <v>12</v>
      </c>
      <c r="E19" s="97">
        <f t="shared" si="0"/>
        <v>9.5238095238095233E-2</v>
      </c>
      <c r="F19" s="96">
        <v>15</v>
      </c>
      <c r="G19" s="98">
        <f t="shared" si="1"/>
        <v>0.15625</v>
      </c>
    </row>
    <row r="20" spans="2:7" s="1" customFormat="1" x14ac:dyDescent="0.2">
      <c r="B20" s="27" t="s">
        <v>14</v>
      </c>
      <c r="C20" s="99">
        <f t="shared" si="2"/>
        <v>7</v>
      </c>
      <c r="D20" s="100">
        <v>0</v>
      </c>
      <c r="E20" s="101">
        <f t="shared" si="0"/>
        <v>0</v>
      </c>
      <c r="F20" s="100">
        <v>7</v>
      </c>
      <c r="G20" s="102">
        <f t="shared" si="1"/>
        <v>7.2916666666666671E-2</v>
      </c>
    </row>
    <row r="21" spans="2:7" s="33" customFormat="1" ht="12" x14ac:dyDescent="0.2">
      <c r="B21" s="32" t="s">
        <v>15</v>
      </c>
    </row>
    <row r="27" spans="2:7" x14ac:dyDescent="0.25">
      <c r="C27" s="34"/>
      <c r="D27" s="103"/>
      <c r="E27" s="36"/>
    </row>
    <row r="28" spans="2:7" x14ac:dyDescent="0.25">
      <c r="C28" s="34" t="s">
        <v>10</v>
      </c>
      <c r="D28" s="103">
        <f>D16</f>
        <v>44</v>
      </c>
      <c r="E28" s="36">
        <f>-F16</f>
        <v>-27</v>
      </c>
    </row>
    <row r="29" spans="2:7" x14ac:dyDescent="0.25">
      <c r="C29" s="34" t="s">
        <v>11</v>
      </c>
      <c r="D29" s="103">
        <f t="shared" ref="D29:D32" si="3">D17</f>
        <v>44</v>
      </c>
      <c r="E29" s="36">
        <f>-F17</f>
        <v>-25</v>
      </c>
    </row>
    <row r="30" spans="2:7" x14ac:dyDescent="0.25">
      <c r="C30" s="34" t="s">
        <v>12</v>
      </c>
      <c r="D30" s="103">
        <f t="shared" si="3"/>
        <v>26</v>
      </c>
      <c r="E30" s="36">
        <f t="shared" ref="E30:E32" si="4">-F18</f>
        <v>-22</v>
      </c>
    </row>
    <row r="31" spans="2:7" x14ac:dyDescent="0.25">
      <c r="C31" s="34" t="s">
        <v>13</v>
      </c>
      <c r="D31" s="103">
        <f t="shared" si="3"/>
        <v>12</v>
      </c>
      <c r="E31" s="36">
        <f t="shared" si="4"/>
        <v>-15</v>
      </c>
    </row>
    <row r="32" spans="2:7" x14ac:dyDescent="0.25">
      <c r="C32" s="34" t="s">
        <v>14</v>
      </c>
      <c r="D32" s="103">
        <f t="shared" si="3"/>
        <v>0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18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B1:P41"/>
  <sheetViews>
    <sheetView showGridLines="0" view="pageBreakPreview" zoomScaleNormal="80" zoomScaleSheetLayoutView="100" workbookViewId="0">
      <selection activeCell="B10" sqref="B10:G10"/>
    </sheetView>
  </sheetViews>
  <sheetFormatPr baseColWidth="10" defaultRowHeight="15" x14ac:dyDescent="0.25"/>
  <cols>
    <col min="1" max="1" width="2.140625" customWidth="1"/>
    <col min="2" max="2" width="31.42578125" customWidth="1"/>
    <col min="4" max="4" width="13.5703125" customWidth="1"/>
    <col min="5" max="5" width="12.85546875" customWidth="1"/>
    <col min="6" max="6" width="14.5703125" customWidth="1"/>
    <col min="7" max="7" width="13.42578125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33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26"/>
      <c r="D14" s="16" t="s">
        <v>6</v>
      </c>
      <c r="E14" s="16" t="s">
        <v>7</v>
      </c>
      <c r="F14" s="16" t="s">
        <v>6</v>
      </c>
      <c r="G14" s="17" t="s">
        <v>7</v>
      </c>
    </row>
    <row r="15" spans="2:16" s="1" customFormat="1" x14ac:dyDescent="0.2">
      <c r="B15" s="104" t="s">
        <v>8</v>
      </c>
      <c r="C15" s="105">
        <f>SUM(C16:C20)</f>
        <v>223</v>
      </c>
      <c r="D15" s="105">
        <f>SUM(D16:D20)</f>
        <v>127</v>
      </c>
      <c r="E15" s="106">
        <f>SUM(E16:E20)</f>
        <v>1</v>
      </c>
      <c r="F15" s="105">
        <f>SUM(F16:F20)</f>
        <v>96</v>
      </c>
      <c r="G15" s="107">
        <f>SUM(G16:G20)</f>
        <v>1</v>
      </c>
      <c r="H15" s="45"/>
    </row>
    <row r="16" spans="2:16" s="1" customFormat="1" x14ac:dyDescent="0.2">
      <c r="B16" s="22" t="s">
        <v>10</v>
      </c>
      <c r="C16" s="95">
        <f>D16+F16</f>
        <v>70</v>
      </c>
      <c r="D16" s="96">
        <v>43</v>
      </c>
      <c r="E16" s="97">
        <f t="shared" ref="E16:E20" si="0">+D16/$D$15</f>
        <v>0.33858267716535434</v>
      </c>
      <c r="F16" s="96">
        <v>27</v>
      </c>
      <c r="G16" s="98">
        <f t="shared" ref="G16:G20" si="1">+F16/$F$15</f>
        <v>0.28125</v>
      </c>
    </row>
    <row r="17" spans="2:7" s="1" customFormat="1" x14ac:dyDescent="0.2">
      <c r="B17" s="22" t="s">
        <v>11</v>
      </c>
      <c r="C17" s="95">
        <f t="shared" ref="C17:C20" si="2">D17+F17</f>
        <v>71</v>
      </c>
      <c r="D17" s="96">
        <v>46</v>
      </c>
      <c r="E17" s="97">
        <f t="shared" si="0"/>
        <v>0.36220472440944884</v>
      </c>
      <c r="F17" s="96">
        <v>25</v>
      </c>
      <c r="G17" s="98">
        <f t="shared" si="1"/>
        <v>0.26041666666666669</v>
      </c>
    </row>
    <row r="18" spans="2:7" s="1" customFormat="1" x14ac:dyDescent="0.2">
      <c r="B18" s="22" t="s">
        <v>12</v>
      </c>
      <c r="C18" s="95">
        <f>D18+F18</f>
        <v>47</v>
      </c>
      <c r="D18" s="96">
        <v>26</v>
      </c>
      <c r="E18" s="97">
        <f t="shared" si="0"/>
        <v>0.20472440944881889</v>
      </c>
      <c r="F18" s="96">
        <v>21</v>
      </c>
      <c r="G18" s="98">
        <f t="shared" si="1"/>
        <v>0.21875</v>
      </c>
    </row>
    <row r="19" spans="2:7" s="1" customFormat="1" x14ac:dyDescent="0.2">
      <c r="B19" s="22" t="s">
        <v>13</v>
      </c>
      <c r="C19" s="95">
        <f t="shared" si="2"/>
        <v>28</v>
      </c>
      <c r="D19" s="96">
        <v>12</v>
      </c>
      <c r="E19" s="97">
        <f t="shared" si="0"/>
        <v>9.4488188976377951E-2</v>
      </c>
      <c r="F19" s="96">
        <v>16</v>
      </c>
      <c r="G19" s="98">
        <f t="shared" si="1"/>
        <v>0.16666666666666666</v>
      </c>
    </row>
    <row r="20" spans="2:7" s="1" customFormat="1" x14ac:dyDescent="0.2">
      <c r="B20" s="27" t="s">
        <v>14</v>
      </c>
      <c r="C20" s="99">
        <f t="shared" si="2"/>
        <v>7</v>
      </c>
      <c r="D20" s="100">
        <v>0</v>
      </c>
      <c r="E20" s="101">
        <f t="shared" si="0"/>
        <v>0</v>
      </c>
      <c r="F20" s="100">
        <v>7</v>
      </c>
      <c r="G20" s="102">
        <f t="shared" si="1"/>
        <v>7.2916666666666671E-2</v>
      </c>
    </row>
    <row r="21" spans="2:7" s="33" customFormat="1" ht="12" x14ac:dyDescent="0.2">
      <c r="B21" s="32" t="s">
        <v>15</v>
      </c>
    </row>
    <row r="27" spans="2:7" x14ac:dyDescent="0.25">
      <c r="C27" s="34"/>
      <c r="D27" s="103"/>
      <c r="E27" s="36"/>
    </row>
    <row r="28" spans="2:7" x14ac:dyDescent="0.25">
      <c r="C28" s="34" t="s">
        <v>10</v>
      </c>
      <c r="D28" s="103">
        <f>D16</f>
        <v>43</v>
      </c>
      <c r="E28" s="36">
        <f>-F16</f>
        <v>-27</v>
      </c>
    </row>
    <row r="29" spans="2:7" x14ac:dyDescent="0.25">
      <c r="C29" s="34" t="s">
        <v>11</v>
      </c>
      <c r="D29" s="103">
        <f t="shared" ref="D29:D32" si="3">D17</f>
        <v>46</v>
      </c>
      <c r="E29" s="36">
        <f>-F17</f>
        <v>-25</v>
      </c>
    </row>
    <row r="30" spans="2:7" x14ac:dyDescent="0.25">
      <c r="C30" s="34" t="s">
        <v>12</v>
      </c>
      <c r="D30" s="103">
        <f t="shared" si="3"/>
        <v>26</v>
      </c>
      <c r="E30" s="36">
        <f t="shared" ref="E30:E32" si="4">-F18</f>
        <v>-21</v>
      </c>
    </row>
    <row r="31" spans="2:7" x14ac:dyDescent="0.25">
      <c r="C31" s="34" t="s">
        <v>13</v>
      </c>
      <c r="D31" s="103">
        <f t="shared" si="3"/>
        <v>12</v>
      </c>
      <c r="E31" s="36">
        <f t="shared" si="4"/>
        <v>-16</v>
      </c>
    </row>
    <row r="32" spans="2:7" x14ac:dyDescent="0.25">
      <c r="C32" s="34" t="s">
        <v>14</v>
      </c>
      <c r="D32" s="103">
        <f t="shared" si="3"/>
        <v>0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18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B1:P41"/>
  <sheetViews>
    <sheetView showGridLines="0" view="pageBreakPreview" zoomScaleNormal="80" zoomScaleSheetLayoutView="100" workbookViewId="0">
      <selection activeCell="B8" sqref="B8:G8"/>
    </sheetView>
  </sheetViews>
  <sheetFormatPr baseColWidth="10" defaultRowHeight="15" x14ac:dyDescent="0.25"/>
  <cols>
    <col min="1" max="1" width="1.140625" customWidth="1"/>
    <col min="2" max="2" width="31.42578125" customWidth="1"/>
    <col min="4" max="4" width="13.5703125" customWidth="1"/>
    <col min="5" max="5" width="13.28515625" customWidth="1"/>
    <col min="6" max="6" width="13.42578125" customWidth="1"/>
    <col min="7" max="7" width="14.42578125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34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2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220</v>
      </c>
      <c r="D15" s="105">
        <f>SUM(D16:D20)</f>
        <v>125</v>
      </c>
      <c r="E15" s="106">
        <f>SUM(E16:E20)</f>
        <v>0.99999999999999989</v>
      </c>
      <c r="F15" s="105">
        <f>SUM(F16:F20)</f>
        <v>95</v>
      </c>
      <c r="G15" s="107">
        <f>SUM(G16:G20)</f>
        <v>1</v>
      </c>
      <c r="H15" s="45"/>
      <c r="J15" s="108"/>
      <c r="K15" s="108"/>
      <c r="L15" s="108"/>
      <c r="M15" s="108"/>
    </row>
    <row r="16" spans="2:16" s="1" customFormat="1" x14ac:dyDescent="0.2">
      <c r="B16" s="22" t="s">
        <v>10</v>
      </c>
      <c r="C16" s="95">
        <f>D16+F16</f>
        <v>69</v>
      </c>
      <c r="D16" s="96">
        <v>42</v>
      </c>
      <c r="E16" s="97">
        <f t="shared" ref="E16:E20" si="0">+D16/$D$15</f>
        <v>0.33600000000000002</v>
      </c>
      <c r="F16" s="96">
        <v>27</v>
      </c>
      <c r="G16" s="98">
        <f t="shared" ref="G16:G20" si="1">+F16/$F$15</f>
        <v>0.28421052631578947</v>
      </c>
    </row>
    <row r="17" spans="2:7" s="1" customFormat="1" x14ac:dyDescent="0.2">
      <c r="B17" s="22" t="s">
        <v>11</v>
      </c>
      <c r="C17" s="95">
        <f t="shared" ref="C17:C20" si="2">D17+F17</f>
        <v>68</v>
      </c>
      <c r="D17" s="96">
        <v>46</v>
      </c>
      <c r="E17" s="97">
        <f t="shared" si="0"/>
        <v>0.36799999999999999</v>
      </c>
      <c r="F17" s="96">
        <v>22</v>
      </c>
      <c r="G17" s="98">
        <f t="shared" si="1"/>
        <v>0.23157894736842105</v>
      </c>
    </row>
    <row r="18" spans="2:7" s="1" customFormat="1" x14ac:dyDescent="0.2">
      <c r="B18" s="22" t="s">
        <v>12</v>
      </c>
      <c r="C18" s="95">
        <f>D18+F18</f>
        <v>47</v>
      </c>
      <c r="D18" s="96">
        <v>25</v>
      </c>
      <c r="E18" s="97">
        <f t="shared" si="0"/>
        <v>0.2</v>
      </c>
      <c r="F18" s="96">
        <v>22</v>
      </c>
      <c r="G18" s="98">
        <f t="shared" si="1"/>
        <v>0.23157894736842105</v>
      </c>
    </row>
    <row r="19" spans="2:7" s="1" customFormat="1" x14ac:dyDescent="0.2">
      <c r="B19" s="22" t="s">
        <v>13</v>
      </c>
      <c r="C19" s="95">
        <f t="shared" si="2"/>
        <v>29</v>
      </c>
      <c r="D19" s="96">
        <v>12</v>
      </c>
      <c r="E19" s="97">
        <f t="shared" si="0"/>
        <v>9.6000000000000002E-2</v>
      </c>
      <c r="F19" s="96">
        <v>17</v>
      </c>
      <c r="G19" s="98">
        <f t="shared" si="1"/>
        <v>0.17894736842105263</v>
      </c>
    </row>
    <row r="20" spans="2:7" s="1" customFormat="1" x14ac:dyDescent="0.2">
      <c r="B20" s="27" t="s">
        <v>14</v>
      </c>
      <c r="C20" s="99">
        <f t="shared" si="2"/>
        <v>7</v>
      </c>
      <c r="D20" s="100">
        <v>0</v>
      </c>
      <c r="E20" s="101">
        <f t="shared" si="0"/>
        <v>0</v>
      </c>
      <c r="F20" s="100">
        <v>7</v>
      </c>
      <c r="G20" s="102">
        <f t="shared" si="1"/>
        <v>7.3684210526315783E-2</v>
      </c>
    </row>
    <row r="21" spans="2:7" s="33" customFormat="1" ht="12" x14ac:dyDescent="0.2">
      <c r="B21" s="32" t="s">
        <v>15</v>
      </c>
    </row>
    <row r="27" spans="2:7" x14ac:dyDescent="0.25">
      <c r="C27" s="34"/>
      <c r="D27" s="103"/>
      <c r="E27" s="36"/>
    </row>
    <row r="28" spans="2:7" x14ac:dyDescent="0.25">
      <c r="C28" s="34" t="s">
        <v>10</v>
      </c>
      <c r="D28" s="103">
        <f>D16</f>
        <v>42</v>
      </c>
      <c r="E28" s="36">
        <f>-F16</f>
        <v>-27</v>
      </c>
    </row>
    <row r="29" spans="2:7" x14ac:dyDescent="0.25">
      <c r="C29" s="34" t="s">
        <v>11</v>
      </c>
      <c r="D29" s="103">
        <f t="shared" ref="D29:D32" si="3">D17</f>
        <v>46</v>
      </c>
      <c r="E29" s="36">
        <f>-F17</f>
        <v>-22</v>
      </c>
    </row>
    <row r="30" spans="2:7" x14ac:dyDescent="0.25">
      <c r="C30" s="34" t="s">
        <v>12</v>
      </c>
      <c r="D30" s="103">
        <f t="shared" si="3"/>
        <v>25</v>
      </c>
      <c r="E30" s="36">
        <f t="shared" ref="E30:E32" si="4">-F18</f>
        <v>-22</v>
      </c>
    </row>
    <row r="31" spans="2:7" x14ac:dyDescent="0.25">
      <c r="C31" s="34" t="s">
        <v>13</v>
      </c>
      <c r="D31" s="103">
        <f t="shared" si="3"/>
        <v>12</v>
      </c>
      <c r="E31" s="36">
        <f t="shared" si="4"/>
        <v>-17</v>
      </c>
    </row>
    <row r="32" spans="2:7" x14ac:dyDescent="0.25">
      <c r="C32" s="34" t="s">
        <v>14</v>
      </c>
      <c r="D32" s="103">
        <f t="shared" si="3"/>
        <v>0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18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B1:P41"/>
  <sheetViews>
    <sheetView showGridLines="0" view="pageBreakPreview" topLeftCell="A22" zoomScaleNormal="80" zoomScaleSheetLayoutView="100" workbookViewId="0">
      <selection activeCell="B10" sqref="B10:G10"/>
    </sheetView>
  </sheetViews>
  <sheetFormatPr baseColWidth="10" defaultRowHeight="15" x14ac:dyDescent="0.25"/>
  <cols>
    <col min="1" max="1" width="1.140625" customWidth="1"/>
    <col min="2" max="2" width="31.42578125" customWidth="1"/>
    <col min="4" max="4" width="16.140625" customWidth="1"/>
    <col min="5" max="5" width="13.42578125" customWidth="1"/>
    <col min="6" max="6" width="13.285156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35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2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222</v>
      </c>
      <c r="D15" s="105">
        <f>SUM(D16:D20)</f>
        <v>127</v>
      </c>
      <c r="E15" s="106">
        <f>SUM(E16:E20)</f>
        <v>1</v>
      </c>
      <c r="F15" s="105">
        <f>SUM(F16:F20)</f>
        <v>95</v>
      </c>
      <c r="G15" s="107">
        <f>SUM(G16:G20)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10</v>
      </c>
      <c r="C16" s="95">
        <f>D16+F16</f>
        <v>71</v>
      </c>
      <c r="D16" s="96">
        <v>44</v>
      </c>
      <c r="E16" s="97">
        <f t="shared" ref="E16:E20" si="0">+D16/$D$15</f>
        <v>0.34645669291338582</v>
      </c>
      <c r="F16" s="96">
        <v>27</v>
      </c>
      <c r="G16" s="98">
        <f t="shared" ref="G16:G20" si="1">+F16/$F$15</f>
        <v>0.28421052631578947</v>
      </c>
      <c r="J16" s="108"/>
    </row>
    <row r="17" spans="2:10" s="1" customFormat="1" x14ac:dyDescent="0.2">
      <c r="B17" s="22" t="s">
        <v>11</v>
      </c>
      <c r="C17" s="95">
        <f t="shared" ref="C17:C20" si="2">D17+F17</f>
        <v>67</v>
      </c>
      <c r="D17" s="96">
        <v>45</v>
      </c>
      <c r="E17" s="97">
        <f t="shared" si="0"/>
        <v>0.3543307086614173</v>
      </c>
      <c r="F17" s="96">
        <v>22</v>
      </c>
      <c r="G17" s="98">
        <f t="shared" si="1"/>
        <v>0.23157894736842105</v>
      </c>
      <c r="J17" s="108"/>
    </row>
    <row r="18" spans="2:10" s="1" customFormat="1" x14ac:dyDescent="0.2">
      <c r="B18" s="22" t="s">
        <v>12</v>
      </c>
      <c r="C18" s="95">
        <f>D18+F18</f>
        <v>46</v>
      </c>
      <c r="D18" s="96">
        <v>24</v>
      </c>
      <c r="E18" s="97">
        <f t="shared" si="0"/>
        <v>0.1889763779527559</v>
      </c>
      <c r="F18" s="96">
        <v>22</v>
      </c>
      <c r="G18" s="98">
        <f t="shared" si="1"/>
        <v>0.23157894736842105</v>
      </c>
      <c r="J18" s="108"/>
    </row>
    <row r="19" spans="2:10" s="1" customFormat="1" x14ac:dyDescent="0.2">
      <c r="B19" s="22" t="s">
        <v>13</v>
      </c>
      <c r="C19" s="95">
        <f t="shared" si="2"/>
        <v>31</v>
      </c>
      <c r="D19" s="96">
        <v>14</v>
      </c>
      <c r="E19" s="97">
        <f t="shared" si="0"/>
        <v>0.11023622047244094</v>
      </c>
      <c r="F19" s="96">
        <v>17</v>
      </c>
      <c r="G19" s="98">
        <f t="shared" si="1"/>
        <v>0.17894736842105263</v>
      </c>
      <c r="J19" s="108"/>
    </row>
    <row r="20" spans="2:10" s="1" customFormat="1" x14ac:dyDescent="0.2">
      <c r="B20" s="27" t="s">
        <v>14</v>
      </c>
      <c r="C20" s="99">
        <f t="shared" si="2"/>
        <v>7</v>
      </c>
      <c r="D20" s="100">
        <v>0</v>
      </c>
      <c r="E20" s="101">
        <f t="shared" si="0"/>
        <v>0</v>
      </c>
      <c r="F20" s="100">
        <v>7</v>
      </c>
      <c r="G20" s="102">
        <f t="shared" si="1"/>
        <v>7.3684210526315783E-2</v>
      </c>
      <c r="J20" s="108"/>
    </row>
    <row r="21" spans="2:10" s="33" customFormat="1" ht="12" x14ac:dyDescent="0.2">
      <c r="B21" s="32" t="s">
        <v>15</v>
      </c>
    </row>
    <row r="27" spans="2:10" x14ac:dyDescent="0.25">
      <c r="C27" s="34"/>
      <c r="D27" s="103"/>
      <c r="E27" s="36"/>
    </row>
    <row r="28" spans="2:10" x14ac:dyDescent="0.25">
      <c r="C28" s="34" t="s">
        <v>10</v>
      </c>
      <c r="D28" s="103">
        <f>D16</f>
        <v>44</v>
      </c>
      <c r="E28" s="36">
        <f>-F16</f>
        <v>-27</v>
      </c>
    </row>
    <row r="29" spans="2:10" x14ac:dyDescent="0.25">
      <c r="C29" s="34" t="s">
        <v>11</v>
      </c>
      <c r="D29" s="103">
        <f t="shared" ref="D29:D32" si="3">D17</f>
        <v>45</v>
      </c>
      <c r="E29" s="36">
        <f>-F17</f>
        <v>-22</v>
      </c>
    </row>
    <row r="30" spans="2:10" x14ac:dyDescent="0.25">
      <c r="C30" s="34" t="s">
        <v>12</v>
      </c>
      <c r="D30" s="103">
        <f t="shared" si="3"/>
        <v>24</v>
      </c>
      <c r="E30" s="36">
        <f t="shared" ref="E30:E32" si="4">-F18</f>
        <v>-22</v>
      </c>
    </row>
    <row r="31" spans="2:10" x14ac:dyDescent="0.25">
      <c r="C31" s="34" t="s">
        <v>13</v>
      </c>
      <c r="D31" s="103">
        <f t="shared" si="3"/>
        <v>14</v>
      </c>
      <c r="E31" s="36">
        <f t="shared" si="4"/>
        <v>-17</v>
      </c>
    </row>
    <row r="32" spans="2:10" x14ac:dyDescent="0.25">
      <c r="C32" s="34" t="s">
        <v>14</v>
      </c>
      <c r="D32" s="103">
        <f t="shared" si="3"/>
        <v>0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18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B1:P41"/>
  <sheetViews>
    <sheetView showGridLines="0" view="pageBreakPreview" topLeftCell="A13" zoomScaleNormal="80" zoomScaleSheetLayoutView="100" workbookViewId="0">
      <selection activeCell="J31" sqref="J31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36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2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221</v>
      </c>
      <c r="D15" s="105">
        <f>SUM(D16:D20)</f>
        <v>126</v>
      </c>
      <c r="E15" s="106">
        <f>SUM(E16:E20)</f>
        <v>1</v>
      </c>
      <c r="F15" s="105">
        <f>SUM(F16:F20)</f>
        <v>95</v>
      </c>
      <c r="G15" s="107">
        <f>SUM(G16:G20)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10</v>
      </c>
      <c r="C16" s="95">
        <f>D16+F16</f>
        <v>69</v>
      </c>
      <c r="D16" s="96">
        <v>42</v>
      </c>
      <c r="E16" s="97">
        <f t="shared" ref="E16:E20" si="0">+D16/$D$15</f>
        <v>0.33333333333333331</v>
      </c>
      <c r="F16" s="96">
        <v>27</v>
      </c>
      <c r="G16" s="98">
        <f t="shared" ref="G16:G20" si="1">+F16/$F$15</f>
        <v>0.28421052631578947</v>
      </c>
      <c r="J16" s="108"/>
    </row>
    <row r="17" spans="2:10" s="1" customFormat="1" x14ac:dyDescent="0.2">
      <c r="B17" s="22" t="s">
        <v>11</v>
      </c>
      <c r="C17" s="95">
        <f t="shared" ref="C17:C20" si="2">D17+F17</f>
        <v>67</v>
      </c>
      <c r="D17" s="96">
        <v>45</v>
      </c>
      <c r="E17" s="97">
        <f t="shared" si="0"/>
        <v>0.35714285714285715</v>
      </c>
      <c r="F17" s="96">
        <v>22</v>
      </c>
      <c r="G17" s="98">
        <f t="shared" si="1"/>
        <v>0.23157894736842105</v>
      </c>
      <c r="J17" s="108"/>
    </row>
    <row r="18" spans="2:10" s="1" customFormat="1" x14ac:dyDescent="0.2">
      <c r="B18" s="22" t="s">
        <v>12</v>
      </c>
      <c r="C18" s="95">
        <f>D18+F18</f>
        <v>47</v>
      </c>
      <c r="D18" s="96">
        <v>25</v>
      </c>
      <c r="E18" s="97">
        <f t="shared" si="0"/>
        <v>0.1984126984126984</v>
      </c>
      <c r="F18" s="96">
        <v>22</v>
      </c>
      <c r="G18" s="98">
        <f t="shared" si="1"/>
        <v>0.23157894736842105</v>
      </c>
      <c r="J18" s="108"/>
    </row>
    <row r="19" spans="2:10" s="1" customFormat="1" x14ac:dyDescent="0.2">
      <c r="B19" s="22" t="s">
        <v>13</v>
      </c>
      <c r="C19" s="95">
        <f t="shared" si="2"/>
        <v>31</v>
      </c>
      <c r="D19" s="96">
        <v>14</v>
      </c>
      <c r="E19" s="97">
        <f t="shared" si="0"/>
        <v>0.1111111111111111</v>
      </c>
      <c r="F19" s="96">
        <v>17</v>
      </c>
      <c r="G19" s="98">
        <f t="shared" si="1"/>
        <v>0.17894736842105263</v>
      </c>
      <c r="J19" s="108"/>
    </row>
    <row r="20" spans="2:10" s="1" customFormat="1" x14ac:dyDescent="0.2">
      <c r="B20" s="27" t="s">
        <v>14</v>
      </c>
      <c r="C20" s="99">
        <f t="shared" si="2"/>
        <v>7</v>
      </c>
      <c r="D20" s="100">
        <v>0</v>
      </c>
      <c r="E20" s="101">
        <f t="shared" si="0"/>
        <v>0</v>
      </c>
      <c r="F20" s="100">
        <v>7</v>
      </c>
      <c r="G20" s="102">
        <f t="shared" si="1"/>
        <v>7.3684210526315783E-2</v>
      </c>
      <c r="J20" s="108"/>
    </row>
    <row r="21" spans="2:10" s="33" customFormat="1" ht="12" x14ac:dyDescent="0.2">
      <c r="B21" s="32" t="s">
        <v>15</v>
      </c>
    </row>
    <row r="27" spans="2:10" x14ac:dyDescent="0.25">
      <c r="C27" s="34"/>
      <c r="D27" s="103"/>
      <c r="E27" s="36"/>
    </row>
    <row r="28" spans="2:10" x14ac:dyDescent="0.25">
      <c r="C28" s="34" t="s">
        <v>10</v>
      </c>
      <c r="D28" s="103">
        <f>D16</f>
        <v>42</v>
      </c>
      <c r="E28" s="36">
        <f>-F16</f>
        <v>-27</v>
      </c>
    </row>
    <row r="29" spans="2:10" x14ac:dyDescent="0.25">
      <c r="C29" s="34" t="s">
        <v>11</v>
      </c>
      <c r="D29" s="103">
        <f t="shared" ref="D29:D32" si="3">D17</f>
        <v>45</v>
      </c>
      <c r="E29" s="36">
        <f>-F17</f>
        <v>-22</v>
      </c>
    </row>
    <row r="30" spans="2:10" x14ac:dyDescent="0.25">
      <c r="C30" s="34" t="s">
        <v>12</v>
      </c>
      <c r="D30" s="103">
        <f t="shared" si="3"/>
        <v>25</v>
      </c>
      <c r="E30" s="36">
        <f t="shared" ref="E30:E32" si="4">-F18</f>
        <v>-22</v>
      </c>
    </row>
    <row r="31" spans="2:10" x14ac:dyDescent="0.25">
      <c r="C31" s="34" t="s">
        <v>13</v>
      </c>
      <c r="D31" s="103">
        <f t="shared" si="3"/>
        <v>14</v>
      </c>
      <c r="E31" s="36">
        <f t="shared" si="4"/>
        <v>-17</v>
      </c>
    </row>
    <row r="32" spans="2:10" x14ac:dyDescent="0.25">
      <c r="C32" s="34" t="s">
        <v>14</v>
      </c>
      <c r="D32" s="103">
        <f t="shared" si="3"/>
        <v>0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18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P41"/>
  <sheetViews>
    <sheetView showGridLines="0" view="pageBreakPreview" zoomScaleNormal="80" zoomScaleSheetLayoutView="100" workbookViewId="0">
      <selection activeCell="C16" sqref="C16:C20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37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2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221</v>
      </c>
      <c r="D15" s="105">
        <f>SUM(D16:D20)</f>
        <v>127</v>
      </c>
      <c r="E15" s="106">
        <f>SUM(E16:E20)</f>
        <v>1</v>
      </c>
      <c r="F15" s="105">
        <f>SUM(F16:F20)</f>
        <v>94</v>
      </c>
      <c r="G15" s="107">
        <f>SUM(G16:G20)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10</v>
      </c>
      <c r="C16" s="95">
        <f>D16+F16</f>
        <v>68</v>
      </c>
      <c r="D16" s="96">
        <v>41</v>
      </c>
      <c r="E16" s="97">
        <f t="shared" ref="E16:E20" si="0">+D16/$D$15</f>
        <v>0.32283464566929132</v>
      </c>
      <c r="F16" s="96">
        <v>27</v>
      </c>
      <c r="G16" s="98">
        <f t="shared" ref="G16:G20" si="1">+F16/$F$15</f>
        <v>0.28723404255319152</v>
      </c>
      <c r="J16" s="108"/>
    </row>
    <row r="17" spans="2:10" s="1" customFormat="1" x14ac:dyDescent="0.2">
      <c r="B17" s="22" t="s">
        <v>11</v>
      </c>
      <c r="C17" s="95">
        <f t="shared" ref="C17:C20" si="2">D17+F17</f>
        <v>69</v>
      </c>
      <c r="D17" s="96">
        <v>47</v>
      </c>
      <c r="E17" s="97">
        <f t="shared" si="0"/>
        <v>0.37007874015748032</v>
      </c>
      <c r="F17" s="96">
        <v>22</v>
      </c>
      <c r="G17" s="98">
        <f t="shared" si="1"/>
        <v>0.23404255319148937</v>
      </c>
      <c r="J17" s="108"/>
    </row>
    <row r="18" spans="2:10" s="1" customFormat="1" x14ac:dyDescent="0.2">
      <c r="B18" s="22" t="s">
        <v>12</v>
      </c>
      <c r="C18" s="95">
        <f>D18+F18</f>
        <v>45</v>
      </c>
      <c r="D18" s="96">
        <v>25</v>
      </c>
      <c r="E18" s="97">
        <f t="shared" si="0"/>
        <v>0.19685039370078741</v>
      </c>
      <c r="F18" s="96">
        <v>20</v>
      </c>
      <c r="G18" s="98">
        <f t="shared" si="1"/>
        <v>0.21276595744680851</v>
      </c>
      <c r="J18" s="108"/>
    </row>
    <row r="19" spans="2:10" s="1" customFormat="1" x14ac:dyDescent="0.2">
      <c r="B19" s="22" t="s">
        <v>13</v>
      </c>
      <c r="C19" s="95">
        <f t="shared" si="2"/>
        <v>31</v>
      </c>
      <c r="D19" s="96">
        <v>13</v>
      </c>
      <c r="E19" s="97">
        <f t="shared" si="0"/>
        <v>0.10236220472440945</v>
      </c>
      <c r="F19" s="96">
        <v>18</v>
      </c>
      <c r="G19" s="98">
        <f t="shared" si="1"/>
        <v>0.19148936170212766</v>
      </c>
      <c r="J19" s="108"/>
    </row>
    <row r="20" spans="2:10" s="1" customFormat="1" x14ac:dyDescent="0.2">
      <c r="B20" s="27" t="s">
        <v>14</v>
      </c>
      <c r="C20" s="99">
        <f t="shared" si="2"/>
        <v>8</v>
      </c>
      <c r="D20" s="100">
        <v>1</v>
      </c>
      <c r="E20" s="101">
        <f t="shared" si="0"/>
        <v>7.874015748031496E-3</v>
      </c>
      <c r="F20" s="100">
        <v>7</v>
      </c>
      <c r="G20" s="102">
        <f t="shared" si="1"/>
        <v>7.4468085106382975E-2</v>
      </c>
      <c r="J20" s="108"/>
    </row>
    <row r="21" spans="2:10" s="33" customFormat="1" ht="12" x14ac:dyDescent="0.2">
      <c r="B21" s="32" t="s">
        <v>15</v>
      </c>
    </row>
    <row r="27" spans="2:10" x14ac:dyDescent="0.25">
      <c r="C27" s="34"/>
      <c r="D27" s="103"/>
      <c r="E27" s="36"/>
    </row>
    <row r="28" spans="2:10" x14ac:dyDescent="0.25">
      <c r="C28" s="34" t="s">
        <v>10</v>
      </c>
      <c r="D28" s="103">
        <f>D16</f>
        <v>41</v>
      </c>
      <c r="E28" s="36">
        <f>-F16</f>
        <v>-27</v>
      </c>
    </row>
    <row r="29" spans="2:10" x14ac:dyDescent="0.25">
      <c r="C29" s="34" t="s">
        <v>11</v>
      </c>
      <c r="D29" s="103">
        <f t="shared" ref="D29:D32" si="3">D17</f>
        <v>47</v>
      </c>
      <c r="E29" s="36">
        <f>-F17</f>
        <v>-22</v>
      </c>
    </row>
    <row r="30" spans="2:10" x14ac:dyDescent="0.25">
      <c r="C30" s="34" t="s">
        <v>12</v>
      </c>
      <c r="D30" s="103">
        <f t="shared" si="3"/>
        <v>25</v>
      </c>
      <c r="E30" s="36">
        <f t="shared" ref="E30:E32" si="4">-F18</f>
        <v>-20</v>
      </c>
    </row>
    <row r="31" spans="2:10" x14ac:dyDescent="0.25">
      <c r="C31" s="34" t="s">
        <v>13</v>
      </c>
      <c r="D31" s="103">
        <f t="shared" si="3"/>
        <v>13</v>
      </c>
      <c r="E31" s="36">
        <f t="shared" si="4"/>
        <v>-18</v>
      </c>
    </row>
    <row r="32" spans="2:10" x14ac:dyDescent="0.25">
      <c r="C32" s="34" t="s">
        <v>14</v>
      </c>
      <c r="D32" s="103">
        <f t="shared" si="3"/>
        <v>1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38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39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220</v>
      </c>
      <c r="D15" s="105">
        <f>SUM(D16:D20)</f>
        <v>126</v>
      </c>
      <c r="E15" s="106">
        <f>SUM(E16:E20)</f>
        <v>1</v>
      </c>
      <c r="F15" s="105">
        <f>SUM(F16:F20)</f>
        <v>94</v>
      </c>
      <c r="G15" s="107">
        <f>SUM(G16:G20)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10</v>
      </c>
      <c r="C16" s="95">
        <f>D16+F16</f>
        <v>67</v>
      </c>
      <c r="D16" s="96">
        <v>41</v>
      </c>
      <c r="E16" s="97">
        <f t="shared" ref="E16:E20" si="0">+D16/$D$15</f>
        <v>0.32539682539682541</v>
      </c>
      <c r="F16" s="96">
        <v>26</v>
      </c>
      <c r="G16" s="98">
        <f t="shared" ref="G16:G20" si="1">+F16/$F$15</f>
        <v>0.27659574468085107</v>
      </c>
      <c r="J16" s="108"/>
    </row>
    <row r="17" spans="2:10" s="1" customFormat="1" x14ac:dyDescent="0.2">
      <c r="B17" s="22" t="s">
        <v>11</v>
      </c>
      <c r="C17" s="95">
        <f t="shared" ref="C17:C19" si="2">D17+F17</f>
        <v>67</v>
      </c>
      <c r="D17" s="96">
        <v>46</v>
      </c>
      <c r="E17" s="97">
        <f t="shared" si="0"/>
        <v>0.36507936507936506</v>
      </c>
      <c r="F17" s="96">
        <v>21</v>
      </c>
      <c r="G17" s="98">
        <f t="shared" si="1"/>
        <v>0.22340425531914893</v>
      </c>
      <c r="J17" s="108"/>
    </row>
    <row r="18" spans="2:10" s="1" customFormat="1" x14ac:dyDescent="0.2">
      <c r="B18" s="22" t="s">
        <v>12</v>
      </c>
      <c r="C18" s="95">
        <f>D18+F18</f>
        <v>47</v>
      </c>
      <c r="D18" s="96">
        <v>25</v>
      </c>
      <c r="E18" s="97">
        <f t="shared" si="0"/>
        <v>0.1984126984126984</v>
      </c>
      <c r="F18" s="96">
        <v>22</v>
      </c>
      <c r="G18" s="98">
        <f t="shared" si="1"/>
        <v>0.23404255319148937</v>
      </c>
      <c r="J18" s="108"/>
    </row>
    <row r="19" spans="2:10" s="1" customFormat="1" x14ac:dyDescent="0.2">
      <c r="B19" s="22" t="s">
        <v>13</v>
      </c>
      <c r="C19" s="95">
        <f t="shared" si="2"/>
        <v>30</v>
      </c>
      <c r="D19" s="96">
        <v>12</v>
      </c>
      <c r="E19" s="97">
        <f t="shared" si="0"/>
        <v>9.5238095238095233E-2</v>
      </c>
      <c r="F19" s="96">
        <v>18</v>
      </c>
      <c r="G19" s="98">
        <f t="shared" si="1"/>
        <v>0.19148936170212766</v>
      </c>
      <c r="J19" s="108"/>
    </row>
    <row r="20" spans="2:10" s="1" customFormat="1" x14ac:dyDescent="0.2">
      <c r="B20" s="27" t="s">
        <v>14</v>
      </c>
      <c r="C20" s="99">
        <f>D20+F20</f>
        <v>9</v>
      </c>
      <c r="D20" s="100">
        <v>2</v>
      </c>
      <c r="E20" s="101">
        <f t="shared" si="0"/>
        <v>1.5873015873015872E-2</v>
      </c>
      <c r="F20" s="100">
        <v>7</v>
      </c>
      <c r="G20" s="102">
        <f t="shared" si="1"/>
        <v>7.4468085106382975E-2</v>
      </c>
      <c r="J20" s="108"/>
    </row>
    <row r="21" spans="2:10" s="33" customFormat="1" ht="12" x14ac:dyDescent="0.2">
      <c r="B21" s="32" t="s">
        <v>15</v>
      </c>
    </row>
    <row r="27" spans="2:10" x14ac:dyDescent="0.25">
      <c r="C27" s="34"/>
      <c r="D27" s="103"/>
      <c r="E27" s="36"/>
    </row>
    <row r="28" spans="2:10" x14ac:dyDescent="0.25">
      <c r="C28" s="34" t="s">
        <v>10</v>
      </c>
      <c r="D28" s="103">
        <f>D16</f>
        <v>41</v>
      </c>
      <c r="E28" s="36">
        <f>-F16</f>
        <v>-26</v>
      </c>
    </row>
    <row r="29" spans="2:10" x14ac:dyDescent="0.25">
      <c r="C29" s="34" t="s">
        <v>11</v>
      </c>
      <c r="D29" s="103">
        <f t="shared" ref="D29:D32" si="3">D17</f>
        <v>46</v>
      </c>
      <c r="E29" s="36">
        <f>-F17</f>
        <v>-21</v>
      </c>
    </row>
    <row r="30" spans="2:10" x14ac:dyDescent="0.25">
      <c r="C30" s="34" t="s">
        <v>12</v>
      </c>
      <c r="D30" s="103">
        <f t="shared" si="3"/>
        <v>25</v>
      </c>
      <c r="E30" s="36">
        <f t="shared" ref="E30:E32" si="4">-F18</f>
        <v>-22</v>
      </c>
    </row>
    <row r="31" spans="2:10" x14ac:dyDescent="0.25">
      <c r="C31" s="34" t="s">
        <v>13</v>
      </c>
      <c r="D31" s="103">
        <f t="shared" si="3"/>
        <v>12</v>
      </c>
      <c r="E31" s="36">
        <f t="shared" si="4"/>
        <v>-18</v>
      </c>
    </row>
    <row r="32" spans="2:10" x14ac:dyDescent="0.25">
      <c r="C32" s="34" t="s">
        <v>14</v>
      </c>
      <c r="D32" s="103">
        <f t="shared" si="3"/>
        <v>2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38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1:P41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40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222</v>
      </c>
      <c r="D15" s="105">
        <f>SUM(D16:D20)</f>
        <v>128</v>
      </c>
      <c r="E15" s="106">
        <f>SUM(E16:E20)</f>
        <v>1</v>
      </c>
      <c r="F15" s="105">
        <f>SUM(F16:F20)</f>
        <v>94</v>
      </c>
      <c r="G15" s="107">
        <f>SUM(G16:G20)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10</v>
      </c>
      <c r="C16" s="95">
        <f>D16+F16</f>
        <v>66</v>
      </c>
      <c r="D16" s="96">
        <v>40</v>
      </c>
      <c r="E16" s="97">
        <f t="shared" ref="E16:E20" si="0">+D16/$D$15</f>
        <v>0.3125</v>
      </c>
      <c r="F16" s="96">
        <v>26</v>
      </c>
      <c r="G16" s="98">
        <f t="shared" ref="G16:G20" si="1">+F16/$F$15</f>
        <v>0.27659574468085107</v>
      </c>
      <c r="J16" s="108"/>
    </row>
    <row r="17" spans="2:10" s="1" customFormat="1" x14ac:dyDescent="0.2">
      <c r="B17" s="22" t="s">
        <v>11</v>
      </c>
      <c r="C17" s="95">
        <f t="shared" ref="C17:C19" si="2">D17+F17</f>
        <v>70</v>
      </c>
      <c r="D17" s="96">
        <v>49</v>
      </c>
      <c r="E17" s="97">
        <f t="shared" si="0"/>
        <v>0.3828125</v>
      </c>
      <c r="F17" s="96">
        <v>21</v>
      </c>
      <c r="G17" s="98">
        <f t="shared" si="1"/>
        <v>0.22340425531914893</v>
      </c>
      <c r="J17" s="108"/>
    </row>
    <row r="18" spans="2:10" s="1" customFormat="1" x14ac:dyDescent="0.2">
      <c r="B18" s="22" t="s">
        <v>12</v>
      </c>
      <c r="C18" s="95">
        <f>D18+F18</f>
        <v>46</v>
      </c>
      <c r="D18" s="96">
        <v>24</v>
      </c>
      <c r="E18" s="97">
        <f t="shared" si="0"/>
        <v>0.1875</v>
      </c>
      <c r="F18" s="96">
        <v>22</v>
      </c>
      <c r="G18" s="98">
        <f t="shared" si="1"/>
        <v>0.23404255319148937</v>
      </c>
      <c r="J18" s="108"/>
    </row>
    <row r="19" spans="2:10" s="1" customFormat="1" x14ac:dyDescent="0.2">
      <c r="B19" s="22" t="s">
        <v>13</v>
      </c>
      <c r="C19" s="95">
        <f t="shared" si="2"/>
        <v>31</v>
      </c>
      <c r="D19" s="96">
        <v>13</v>
      </c>
      <c r="E19" s="97">
        <f t="shared" si="0"/>
        <v>0.1015625</v>
      </c>
      <c r="F19" s="96">
        <v>18</v>
      </c>
      <c r="G19" s="98">
        <f t="shared" si="1"/>
        <v>0.19148936170212766</v>
      </c>
      <c r="J19" s="108"/>
    </row>
    <row r="20" spans="2:10" s="1" customFormat="1" x14ac:dyDescent="0.2">
      <c r="B20" s="27" t="s">
        <v>14</v>
      </c>
      <c r="C20" s="99">
        <f>D20+F20</f>
        <v>9</v>
      </c>
      <c r="D20" s="100">
        <v>2</v>
      </c>
      <c r="E20" s="101">
        <f t="shared" si="0"/>
        <v>1.5625E-2</v>
      </c>
      <c r="F20" s="100">
        <v>7</v>
      </c>
      <c r="G20" s="102">
        <f t="shared" si="1"/>
        <v>7.4468085106382975E-2</v>
      </c>
      <c r="J20" s="108"/>
    </row>
    <row r="21" spans="2:10" s="33" customFormat="1" ht="12" x14ac:dyDescent="0.2">
      <c r="B21" s="32" t="s">
        <v>15</v>
      </c>
    </row>
    <row r="27" spans="2:10" x14ac:dyDescent="0.25">
      <c r="C27" s="34"/>
      <c r="D27" s="103"/>
      <c r="E27" s="36"/>
    </row>
    <row r="28" spans="2:10" x14ac:dyDescent="0.25">
      <c r="C28" s="34" t="s">
        <v>10</v>
      </c>
      <c r="D28" s="103">
        <f>D16</f>
        <v>40</v>
      </c>
      <c r="E28" s="36">
        <f>-F16</f>
        <v>-26</v>
      </c>
    </row>
    <row r="29" spans="2:10" x14ac:dyDescent="0.25">
      <c r="C29" s="34" t="s">
        <v>11</v>
      </c>
      <c r="D29" s="103">
        <f t="shared" ref="D29:D32" si="3">D17</f>
        <v>49</v>
      </c>
      <c r="E29" s="36">
        <f>-F17</f>
        <v>-21</v>
      </c>
    </row>
    <row r="30" spans="2:10" x14ac:dyDescent="0.25">
      <c r="C30" s="34" t="s">
        <v>12</v>
      </c>
      <c r="D30" s="103">
        <f t="shared" si="3"/>
        <v>24</v>
      </c>
      <c r="E30" s="36">
        <f t="shared" ref="E30:E32" si="4">-F18</f>
        <v>-22</v>
      </c>
    </row>
    <row r="31" spans="2:10" x14ac:dyDescent="0.25">
      <c r="C31" s="34" t="s">
        <v>13</v>
      </c>
      <c r="D31" s="103">
        <f t="shared" si="3"/>
        <v>13</v>
      </c>
      <c r="E31" s="36">
        <f t="shared" si="4"/>
        <v>-18</v>
      </c>
    </row>
    <row r="32" spans="2:10" x14ac:dyDescent="0.25">
      <c r="C32" s="34" t="s">
        <v>14</v>
      </c>
      <c r="D32" s="103">
        <f t="shared" si="3"/>
        <v>2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38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I42"/>
  <sheetViews>
    <sheetView showGridLines="0" view="pageBreakPreview" zoomScale="85" zoomScaleNormal="80" zoomScaleSheetLayoutView="85" workbookViewId="0">
      <selection activeCell="H11" sqref="H11"/>
    </sheetView>
  </sheetViews>
  <sheetFormatPr baseColWidth="10" defaultRowHeight="15" x14ac:dyDescent="0.25"/>
  <cols>
    <col min="1" max="1" width="2.140625" customWidth="1"/>
    <col min="2" max="2" width="31.42578125" customWidth="1"/>
    <col min="3" max="3" width="12.28515625" customWidth="1"/>
    <col min="4" max="4" width="13.5703125" customWidth="1"/>
    <col min="5" max="5" width="14.28515625" customWidth="1"/>
    <col min="6" max="6" width="15.5703125" customWidth="1"/>
    <col min="7" max="7" width="14.5703125" customWidth="1"/>
    <col min="9" max="9" width="1.28515625" hidden="1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20" t="s">
        <v>17</v>
      </c>
      <c r="C10" s="221"/>
      <c r="D10" s="221"/>
      <c r="E10" s="221"/>
      <c r="F10" s="221"/>
      <c r="G10" s="222"/>
    </row>
    <row r="11" spans="2:8" s="1" customFormat="1" ht="15.75" x14ac:dyDescent="0.25">
      <c r="B11" s="220" t="s">
        <v>22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30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24"/>
      <c r="C14" s="231"/>
      <c r="D14" s="16" t="s">
        <v>6</v>
      </c>
      <c r="E14" s="16" t="s">
        <v>7</v>
      </c>
      <c r="F14" s="16" t="s">
        <v>6</v>
      </c>
      <c r="G14" s="17" t="s">
        <v>7</v>
      </c>
    </row>
    <row r="15" spans="2:8" s="1" customFormat="1" x14ac:dyDescent="0.2">
      <c r="B15" s="18" t="s">
        <v>8</v>
      </c>
      <c r="C15" s="19">
        <f>SUM(C16:C21)</f>
        <v>207</v>
      </c>
      <c r="D15" s="19">
        <f>SUM(D16:D21)</f>
        <v>114</v>
      </c>
      <c r="E15" s="20">
        <f>SUM(E16:E21)</f>
        <v>1</v>
      </c>
      <c r="F15" s="19">
        <f>SUM(F16:F21)</f>
        <v>93</v>
      </c>
      <c r="G15" s="21">
        <f>SUM(G16:G21)</f>
        <v>1</v>
      </c>
    </row>
    <row r="16" spans="2:8" s="1" customFormat="1" x14ac:dyDescent="0.2">
      <c r="B16" s="22" t="s">
        <v>9</v>
      </c>
      <c r="C16" s="23">
        <v>1</v>
      </c>
      <c r="D16" s="24">
        <v>0</v>
      </c>
      <c r="E16" s="25">
        <f t="shared" ref="E16:E21" si="0">D16/$D$15</f>
        <v>0</v>
      </c>
      <c r="F16" s="24">
        <v>1</v>
      </c>
      <c r="G16" s="26">
        <f t="shared" ref="G16:G21" si="1">F16/$F$15</f>
        <v>1.0752688172043012E-2</v>
      </c>
    </row>
    <row r="17" spans="2:7" s="1" customFormat="1" x14ac:dyDescent="0.2">
      <c r="B17" s="22" t="s">
        <v>10</v>
      </c>
      <c r="C17" s="23">
        <v>63</v>
      </c>
      <c r="D17" s="24">
        <v>39</v>
      </c>
      <c r="E17" s="25">
        <f t="shared" si="0"/>
        <v>0.34210526315789475</v>
      </c>
      <c r="F17" s="24">
        <v>24</v>
      </c>
      <c r="G17" s="26">
        <f t="shared" si="1"/>
        <v>0.25806451612903225</v>
      </c>
    </row>
    <row r="18" spans="2:7" s="1" customFormat="1" x14ac:dyDescent="0.2">
      <c r="B18" s="22" t="s">
        <v>11</v>
      </c>
      <c r="C18" s="23">
        <v>65</v>
      </c>
      <c r="D18" s="24">
        <v>39</v>
      </c>
      <c r="E18" s="25">
        <f t="shared" si="0"/>
        <v>0.34210526315789475</v>
      </c>
      <c r="F18" s="24">
        <v>26</v>
      </c>
      <c r="G18" s="26">
        <f t="shared" si="1"/>
        <v>0.27956989247311825</v>
      </c>
    </row>
    <row r="19" spans="2:7" s="1" customFormat="1" x14ac:dyDescent="0.2">
      <c r="B19" s="22" t="s">
        <v>12</v>
      </c>
      <c r="C19" s="23">
        <v>47</v>
      </c>
      <c r="D19" s="24">
        <v>24</v>
      </c>
      <c r="E19" s="25">
        <f t="shared" si="0"/>
        <v>0.21052631578947367</v>
      </c>
      <c r="F19" s="24">
        <v>23</v>
      </c>
      <c r="G19" s="26">
        <f t="shared" si="1"/>
        <v>0.24731182795698925</v>
      </c>
    </row>
    <row r="20" spans="2:7" s="1" customFormat="1" x14ac:dyDescent="0.2">
      <c r="B20" s="22" t="s">
        <v>13</v>
      </c>
      <c r="C20" s="23">
        <v>24</v>
      </c>
      <c r="D20" s="24">
        <v>12</v>
      </c>
      <c r="E20" s="25">
        <f t="shared" si="0"/>
        <v>0.10526315789473684</v>
      </c>
      <c r="F20" s="24">
        <v>12</v>
      </c>
      <c r="G20" s="26">
        <f t="shared" si="1"/>
        <v>0.12903225806451613</v>
      </c>
    </row>
    <row r="21" spans="2:7" s="1" customFormat="1" x14ac:dyDescent="0.2">
      <c r="B21" s="27" t="s">
        <v>14</v>
      </c>
      <c r="C21" s="28">
        <v>7</v>
      </c>
      <c r="D21" s="29">
        <v>0</v>
      </c>
      <c r="E21" s="30">
        <f t="shared" si="0"/>
        <v>0</v>
      </c>
      <c r="F21" s="29">
        <v>7</v>
      </c>
      <c r="G21" s="31">
        <f t="shared" si="1"/>
        <v>7.5268817204301078E-2</v>
      </c>
    </row>
    <row r="22" spans="2:7" s="33" customFormat="1" ht="12" x14ac:dyDescent="0.2">
      <c r="B22" s="32" t="s">
        <v>15</v>
      </c>
    </row>
    <row r="28" spans="2:7" x14ac:dyDescent="0.25">
      <c r="C28" s="34" t="s">
        <v>9</v>
      </c>
      <c r="D28" s="35">
        <f t="shared" ref="D28:D33" si="2">D16</f>
        <v>0</v>
      </c>
      <c r="E28" s="36">
        <f t="shared" ref="E28:E33" si="3">-F16</f>
        <v>-1</v>
      </c>
    </row>
    <row r="29" spans="2:7" x14ac:dyDescent="0.25">
      <c r="C29" s="34" t="s">
        <v>10</v>
      </c>
      <c r="D29" s="35">
        <f t="shared" si="2"/>
        <v>39</v>
      </c>
      <c r="E29" s="36">
        <f t="shared" si="3"/>
        <v>-24</v>
      </c>
    </row>
    <row r="30" spans="2:7" x14ac:dyDescent="0.25">
      <c r="C30" s="34" t="s">
        <v>11</v>
      </c>
      <c r="D30" s="35">
        <f t="shared" si="2"/>
        <v>39</v>
      </c>
      <c r="E30" s="36">
        <f t="shared" si="3"/>
        <v>-26</v>
      </c>
    </row>
    <row r="31" spans="2:7" x14ac:dyDescent="0.25">
      <c r="C31" s="34" t="s">
        <v>12</v>
      </c>
      <c r="D31" s="35">
        <f t="shared" si="2"/>
        <v>24</v>
      </c>
      <c r="E31" s="36">
        <f t="shared" si="3"/>
        <v>-23</v>
      </c>
    </row>
    <row r="32" spans="2:7" x14ac:dyDescent="0.25">
      <c r="C32" s="34" t="s">
        <v>13</v>
      </c>
      <c r="D32" s="35">
        <f t="shared" si="2"/>
        <v>12</v>
      </c>
      <c r="E32" s="36">
        <f t="shared" si="3"/>
        <v>-12</v>
      </c>
    </row>
    <row r="33" spans="2:6" x14ac:dyDescent="0.25">
      <c r="C33" s="34" t="s">
        <v>14</v>
      </c>
      <c r="D33" s="35">
        <f t="shared" si="2"/>
        <v>0</v>
      </c>
      <c r="E33" s="36">
        <f t="shared" si="3"/>
        <v>-7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29" t="s">
        <v>16</v>
      </c>
      <c r="C42" s="229"/>
      <c r="D42" s="229"/>
      <c r="E42" s="229"/>
      <c r="F42" s="229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41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222</v>
      </c>
      <c r="D15" s="105">
        <f>SUM(D16:D20)</f>
        <v>128</v>
      </c>
      <c r="E15" s="106">
        <f>SUM(E16:E20)</f>
        <v>1</v>
      </c>
      <c r="F15" s="105">
        <f>SUM(F16:F20)</f>
        <v>94</v>
      </c>
      <c r="G15" s="107">
        <f>SUM(G16:G20)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10</v>
      </c>
      <c r="C16" s="95">
        <f>D16+F16</f>
        <v>66</v>
      </c>
      <c r="D16" s="96">
        <v>40</v>
      </c>
      <c r="E16" s="97">
        <f t="shared" ref="E16:E20" si="0">+D16/$D$15</f>
        <v>0.3125</v>
      </c>
      <c r="F16" s="96">
        <v>26</v>
      </c>
      <c r="G16" s="98">
        <f t="shared" ref="G16:G20" si="1">+F16/$F$15</f>
        <v>0.27659574468085107</v>
      </c>
      <c r="J16" s="108"/>
    </row>
    <row r="17" spans="2:10" s="1" customFormat="1" x14ac:dyDescent="0.2">
      <c r="B17" s="22" t="s">
        <v>11</v>
      </c>
      <c r="C17" s="95">
        <f t="shared" ref="C17:C19" si="2">D17+F17</f>
        <v>70</v>
      </c>
      <c r="D17" s="96">
        <v>49</v>
      </c>
      <c r="E17" s="97">
        <f t="shared" si="0"/>
        <v>0.3828125</v>
      </c>
      <c r="F17" s="96">
        <v>21</v>
      </c>
      <c r="G17" s="98">
        <f t="shared" si="1"/>
        <v>0.22340425531914893</v>
      </c>
      <c r="J17" s="108"/>
    </row>
    <row r="18" spans="2:10" s="1" customFormat="1" x14ac:dyDescent="0.2">
      <c r="B18" s="22" t="s">
        <v>12</v>
      </c>
      <c r="C18" s="95">
        <f>D18+F18</f>
        <v>45</v>
      </c>
      <c r="D18" s="96">
        <v>24</v>
      </c>
      <c r="E18" s="97">
        <f t="shared" si="0"/>
        <v>0.1875</v>
      </c>
      <c r="F18" s="96">
        <v>21</v>
      </c>
      <c r="G18" s="98">
        <f t="shared" si="1"/>
        <v>0.22340425531914893</v>
      </c>
      <c r="J18" s="108"/>
    </row>
    <row r="19" spans="2:10" s="1" customFormat="1" x14ac:dyDescent="0.2">
      <c r="B19" s="22" t="s">
        <v>13</v>
      </c>
      <c r="C19" s="95">
        <f t="shared" si="2"/>
        <v>32</v>
      </c>
      <c r="D19" s="96">
        <v>13</v>
      </c>
      <c r="E19" s="97">
        <f t="shared" si="0"/>
        <v>0.1015625</v>
      </c>
      <c r="F19" s="96">
        <v>19</v>
      </c>
      <c r="G19" s="98">
        <f t="shared" si="1"/>
        <v>0.20212765957446807</v>
      </c>
      <c r="J19" s="108"/>
    </row>
    <row r="20" spans="2:10" s="1" customFormat="1" x14ac:dyDescent="0.2">
      <c r="B20" s="27" t="s">
        <v>14</v>
      </c>
      <c r="C20" s="99">
        <f>D20+F20</f>
        <v>9</v>
      </c>
      <c r="D20" s="100">
        <v>2</v>
      </c>
      <c r="E20" s="101">
        <f t="shared" si="0"/>
        <v>1.5625E-2</v>
      </c>
      <c r="F20" s="100">
        <v>7</v>
      </c>
      <c r="G20" s="102">
        <f t="shared" si="1"/>
        <v>7.4468085106382975E-2</v>
      </c>
      <c r="J20" s="108"/>
    </row>
    <row r="21" spans="2:10" s="33" customFormat="1" ht="12" x14ac:dyDescent="0.2">
      <c r="B21" s="32" t="s">
        <v>15</v>
      </c>
    </row>
    <row r="27" spans="2:10" x14ac:dyDescent="0.25">
      <c r="C27" s="34"/>
      <c r="D27" s="103"/>
      <c r="E27" s="36"/>
    </row>
    <row r="28" spans="2:10" x14ac:dyDescent="0.25">
      <c r="C28" s="34" t="s">
        <v>10</v>
      </c>
      <c r="D28" s="103">
        <f>D16</f>
        <v>40</v>
      </c>
      <c r="E28" s="36">
        <f>-F16</f>
        <v>-26</v>
      </c>
    </row>
    <row r="29" spans="2:10" x14ac:dyDescent="0.25">
      <c r="C29" s="34" t="s">
        <v>11</v>
      </c>
      <c r="D29" s="103">
        <f t="shared" ref="D29:D32" si="3">D17</f>
        <v>49</v>
      </c>
      <c r="E29" s="36">
        <f>-F17</f>
        <v>-21</v>
      </c>
    </row>
    <row r="30" spans="2:10" x14ac:dyDescent="0.25">
      <c r="C30" s="34" t="s">
        <v>12</v>
      </c>
      <c r="D30" s="103">
        <f t="shared" si="3"/>
        <v>24</v>
      </c>
      <c r="E30" s="36">
        <f t="shared" ref="E30:E32" si="4">-F18</f>
        <v>-21</v>
      </c>
    </row>
    <row r="31" spans="2:10" x14ac:dyDescent="0.25">
      <c r="C31" s="34" t="s">
        <v>13</v>
      </c>
      <c r="D31" s="103">
        <f t="shared" si="3"/>
        <v>13</v>
      </c>
      <c r="E31" s="36">
        <f t="shared" si="4"/>
        <v>-19</v>
      </c>
    </row>
    <row r="32" spans="2:10" x14ac:dyDescent="0.25">
      <c r="C32" s="34" t="s">
        <v>14</v>
      </c>
      <c r="D32" s="103">
        <f t="shared" si="3"/>
        <v>2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38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B1:P42"/>
  <sheetViews>
    <sheetView showGridLines="0" view="pageBreakPreview" topLeftCell="A7" zoomScaleNormal="80" zoomScaleSheetLayoutView="100" workbookViewId="0">
      <selection activeCell="C15" sqref="C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42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231</v>
      </c>
      <c r="D15" s="105">
        <f>SUM(D16:D21)</f>
        <v>135</v>
      </c>
      <c r="E15" s="106">
        <f>SUM(E16:E21)</f>
        <v>1</v>
      </c>
      <c r="F15" s="105">
        <f>SUM(F16:F21)</f>
        <v>96</v>
      </c>
      <c r="G15" s="107">
        <f>SUM(G16:G21)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9</v>
      </c>
      <c r="C16" s="95">
        <f>D16+F16</f>
        <v>1</v>
      </c>
      <c r="D16" s="96">
        <v>0</v>
      </c>
      <c r="E16" s="97">
        <f t="shared" ref="E16:E21" si="0">+D16/$D$15</f>
        <v>0</v>
      </c>
      <c r="F16" s="96">
        <v>1</v>
      </c>
      <c r="G16" s="98">
        <f t="shared" ref="G16:G21" si="1">+F16/$F$15</f>
        <v>1.0416666666666666E-2</v>
      </c>
      <c r="H16" s="45"/>
      <c r="J16" s="108"/>
      <c r="K16" s="108"/>
      <c r="L16" s="108"/>
      <c r="M16" s="108"/>
      <c r="N16" s="108"/>
    </row>
    <row r="17" spans="2:10" s="1" customFormat="1" x14ac:dyDescent="0.2">
      <c r="B17" s="22" t="s">
        <v>10</v>
      </c>
      <c r="C17" s="95">
        <f>D17+F17</f>
        <v>69</v>
      </c>
      <c r="D17" s="96">
        <v>44</v>
      </c>
      <c r="E17" s="97">
        <f t="shared" si="0"/>
        <v>0.32592592592592595</v>
      </c>
      <c r="F17" s="96">
        <v>25</v>
      </c>
      <c r="G17" s="98">
        <f t="shared" si="1"/>
        <v>0.26041666666666669</v>
      </c>
      <c r="J17" s="108"/>
    </row>
    <row r="18" spans="2:10" s="1" customFormat="1" x14ac:dyDescent="0.2">
      <c r="B18" s="22" t="s">
        <v>11</v>
      </c>
      <c r="C18" s="95">
        <f t="shared" ref="C18:C20" si="2">D18+F18</f>
        <v>72</v>
      </c>
      <c r="D18" s="96">
        <v>50</v>
      </c>
      <c r="E18" s="97">
        <f t="shared" si="0"/>
        <v>0.37037037037037035</v>
      </c>
      <c r="F18" s="96">
        <v>22</v>
      </c>
      <c r="G18" s="98">
        <f t="shared" si="1"/>
        <v>0.22916666666666666</v>
      </c>
      <c r="J18" s="108"/>
    </row>
    <row r="19" spans="2:10" s="1" customFormat="1" x14ac:dyDescent="0.2">
      <c r="B19" s="22" t="s">
        <v>12</v>
      </c>
      <c r="C19" s="95">
        <f>D19+F19</f>
        <v>46</v>
      </c>
      <c r="D19" s="96">
        <v>25</v>
      </c>
      <c r="E19" s="97">
        <f t="shared" si="0"/>
        <v>0.18518518518518517</v>
      </c>
      <c r="F19" s="96">
        <v>21</v>
      </c>
      <c r="G19" s="98">
        <f t="shared" si="1"/>
        <v>0.21875</v>
      </c>
      <c r="J19" s="108"/>
    </row>
    <row r="20" spans="2:10" s="1" customFormat="1" x14ac:dyDescent="0.2">
      <c r="B20" s="22" t="s">
        <v>13</v>
      </c>
      <c r="C20" s="95">
        <f t="shared" si="2"/>
        <v>34</v>
      </c>
      <c r="D20" s="96">
        <v>14</v>
      </c>
      <c r="E20" s="97">
        <f t="shared" si="0"/>
        <v>0.1037037037037037</v>
      </c>
      <c r="F20" s="96">
        <v>20</v>
      </c>
      <c r="G20" s="98">
        <f t="shared" si="1"/>
        <v>0.20833333333333334</v>
      </c>
      <c r="J20" s="108"/>
    </row>
    <row r="21" spans="2:10" s="1" customFormat="1" x14ac:dyDescent="0.2">
      <c r="B21" s="27" t="s">
        <v>14</v>
      </c>
      <c r="C21" s="99">
        <f>D21+F21</f>
        <v>9</v>
      </c>
      <c r="D21" s="100">
        <v>2</v>
      </c>
      <c r="E21" s="101">
        <f t="shared" si="0"/>
        <v>1.4814814814814815E-2</v>
      </c>
      <c r="F21" s="100">
        <v>7</v>
      </c>
      <c r="G21" s="102">
        <f t="shared" si="1"/>
        <v>7.2916666666666671E-2</v>
      </c>
      <c r="J21" s="108"/>
    </row>
    <row r="22" spans="2:10" s="33" customFormat="1" ht="12" x14ac:dyDescent="0.2">
      <c r="B22" s="32" t="s">
        <v>15</v>
      </c>
    </row>
    <row r="28" spans="2:10" x14ac:dyDescent="0.25">
      <c r="C28" s="34" t="s">
        <v>9</v>
      </c>
      <c r="D28" s="103">
        <f>D16</f>
        <v>0</v>
      </c>
      <c r="E28" s="36">
        <f>-F16</f>
        <v>-1</v>
      </c>
    </row>
    <row r="29" spans="2:10" x14ac:dyDescent="0.25">
      <c r="C29" s="34" t="s">
        <v>10</v>
      </c>
      <c r="D29" s="103">
        <f>D17</f>
        <v>44</v>
      </c>
      <c r="E29" s="36">
        <f>-F17</f>
        <v>-25</v>
      </c>
    </row>
    <row r="30" spans="2:10" x14ac:dyDescent="0.25">
      <c r="C30" s="34" t="s">
        <v>11</v>
      </c>
      <c r="D30" s="103">
        <f t="shared" ref="D30:D33" si="3">D18</f>
        <v>50</v>
      </c>
      <c r="E30" s="36">
        <f>-F18</f>
        <v>-22</v>
      </c>
    </row>
    <row r="31" spans="2:10" x14ac:dyDescent="0.25">
      <c r="C31" s="34" t="s">
        <v>12</v>
      </c>
      <c r="D31" s="103">
        <f t="shared" si="3"/>
        <v>25</v>
      </c>
      <c r="E31" s="36">
        <f t="shared" ref="E31:E33" si="4">-F19</f>
        <v>-21</v>
      </c>
    </row>
    <row r="32" spans="2:10" x14ac:dyDescent="0.25">
      <c r="C32" s="34" t="s">
        <v>13</v>
      </c>
      <c r="D32" s="103">
        <f t="shared" si="3"/>
        <v>14</v>
      </c>
      <c r="E32" s="36">
        <f t="shared" si="4"/>
        <v>-20</v>
      </c>
    </row>
    <row r="33" spans="2:6" x14ac:dyDescent="0.25">
      <c r="C33" s="34" t="s">
        <v>14</v>
      </c>
      <c r="D33" s="103">
        <f t="shared" si="3"/>
        <v>2</v>
      </c>
      <c r="E33" s="36">
        <f t="shared" si="4"/>
        <v>-7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1:P41"/>
  <sheetViews>
    <sheetView showGridLines="0" view="pageBreakPreview" zoomScaleNormal="80" zoomScaleSheetLayoutView="100" workbookViewId="0">
      <selection activeCell="B16" sqref="B16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43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234</v>
      </c>
      <c r="D15" s="105">
        <f>SUM(D16:D20)</f>
        <v>135</v>
      </c>
      <c r="E15" s="106">
        <f>SUM(E16:E20)</f>
        <v>1</v>
      </c>
      <c r="F15" s="105">
        <f>SUM(F16:F20)</f>
        <v>99</v>
      </c>
      <c r="G15" s="107">
        <f>SUM(G16:G20)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10</v>
      </c>
      <c r="C16" s="95">
        <f>D16+F16</f>
        <v>70</v>
      </c>
      <c r="D16" s="96">
        <v>43</v>
      </c>
      <c r="E16" s="97">
        <f t="shared" ref="E16:E20" si="0">+D16/$D$15</f>
        <v>0.31851851851851853</v>
      </c>
      <c r="F16" s="96">
        <v>27</v>
      </c>
      <c r="G16" s="98">
        <f t="shared" ref="G16:G20" si="1">+F16/$F$15</f>
        <v>0.27272727272727271</v>
      </c>
      <c r="H16" s="45"/>
      <c r="J16" s="108"/>
      <c r="K16" s="108"/>
      <c r="L16" s="108"/>
      <c r="M16" s="108"/>
      <c r="N16" s="108"/>
    </row>
    <row r="17" spans="2:10" s="1" customFormat="1" x14ac:dyDescent="0.2">
      <c r="B17" s="22" t="s">
        <v>11</v>
      </c>
      <c r="C17" s="95">
        <f t="shared" ref="C17:C19" si="2">D17+F17</f>
        <v>72</v>
      </c>
      <c r="D17" s="96">
        <v>50</v>
      </c>
      <c r="E17" s="97">
        <f t="shared" si="0"/>
        <v>0.37037037037037035</v>
      </c>
      <c r="F17" s="96">
        <v>22</v>
      </c>
      <c r="G17" s="98">
        <f t="shared" si="1"/>
        <v>0.22222222222222221</v>
      </c>
      <c r="J17" s="108"/>
    </row>
    <row r="18" spans="2:10" s="1" customFormat="1" x14ac:dyDescent="0.2">
      <c r="B18" s="22" t="s">
        <v>12</v>
      </c>
      <c r="C18" s="95">
        <f>D18+F18</f>
        <v>49</v>
      </c>
      <c r="D18" s="96">
        <v>26</v>
      </c>
      <c r="E18" s="97">
        <f t="shared" si="0"/>
        <v>0.19259259259259259</v>
      </c>
      <c r="F18" s="96">
        <v>23</v>
      </c>
      <c r="G18" s="98">
        <f t="shared" si="1"/>
        <v>0.23232323232323232</v>
      </c>
      <c r="J18" s="108"/>
    </row>
    <row r="19" spans="2:10" s="1" customFormat="1" x14ac:dyDescent="0.2">
      <c r="B19" s="22" t="s">
        <v>13</v>
      </c>
      <c r="C19" s="95">
        <f t="shared" si="2"/>
        <v>34</v>
      </c>
      <c r="D19" s="96">
        <v>14</v>
      </c>
      <c r="E19" s="97">
        <f t="shared" si="0"/>
        <v>0.1037037037037037</v>
      </c>
      <c r="F19" s="96">
        <v>20</v>
      </c>
      <c r="G19" s="98">
        <f t="shared" si="1"/>
        <v>0.20202020202020202</v>
      </c>
      <c r="J19" s="108"/>
    </row>
    <row r="20" spans="2:10" s="1" customFormat="1" x14ac:dyDescent="0.2">
      <c r="B20" s="27" t="s">
        <v>14</v>
      </c>
      <c r="C20" s="99">
        <f>D20+F20</f>
        <v>9</v>
      </c>
      <c r="D20" s="100">
        <v>2</v>
      </c>
      <c r="E20" s="101">
        <f t="shared" si="0"/>
        <v>1.4814814814814815E-2</v>
      </c>
      <c r="F20" s="100">
        <v>7</v>
      </c>
      <c r="G20" s="102">
        <f t="shared" si="1"/>
        <v>7.0707070707070704E-2</v>
      </c>
      <c r="J20" s="108"/>
    </row>
    <row r="21" spans="2:10" s="1" customFormat="1" x14ac:dyDescent="0.2">
      <c r="B21" s="32" t="s">
        <v>15</v>
      </c>
      <c r="C21" s="33"/>
      <c r="D21" s="33"/>
      <c r="E21" s="33"/>
      <c r="F21" s="33"/>
      <c r="G21" s="33"/>
      <c r="J21" s="108"/>
    </row>
    <row r="22" spans="2:10" s="33" customFormat="1" x14ac:dyDescent="0.25">
      <c r="B22"/>
      <c r="C22"/>
      <c r="D22"/>
      <c r="E22"/>
      <c r="F22"/>
      <c r="G22"/>
    </row>
    <row r="27" spans="2:10" x14ac:dyDescent="0.25">
      <c r="C27" s="34" t="s">
        <v>9</v>
      </c>
      <c r="D27" s="103" t="e">
        <f>#REF!</f>
        <v>#REF!</v>
      </c>
      <c r="E27" s="36" t="e">
        <f>-#REF!</f>
        <v>#REF!</v>
      </c>
    </row>
    <row r="28" spans="2:10" x14ac:dyDescent="0.25">
      <c r="C28" s="34" t="s">
        <v>10</v>
      </c>
      <c r="D28" s="103">
        <f>D16</f>
        <v>43</v>
      </c>
      <c r="E28" s="36">
        <f>-F16</f>
        <v>-27</v>
      </c>
    </row>
    <row r="29" spans="2:10" x14ac:dyDescent="0.25">
      <c r="C29" s="34" t="s">
        <v>11</v>
      </c>
      <c r="D29" s="103">
        <f t="shared" ref="D29:D32" si="3">D17</f>
        <v>50</v>
      </c>
      <c r="E29" s="36">
        <f>-F17</f>
        <v>-22</v>
      </c>
    </row>
    <row r="30" spans="2:10" x14ac:dyDescent="0.25">
      <c r="C30" s="34" t="s">
        <v>12</v>
      </c>
      <c r="D30" s="103">
        <f t="shared" si="3"/>
        <v>26</v>
      </c>
      <c r="E30" s="36">
        <f t="shared" ref="E30:E32" si="4">-F18</f>
        <v>-23</v>
      </c>
    </row>
    <row r="31" spans="2:10" x14ac:dyDescent="0.25">
      <c r="C31" s="34" t="s">
        <v>13</v>
      </c>
      <c r="D31" s="103">
        <f t="shared" si="3"/>
        <v>14</v>
      </c>
      <c r="E31" s="36">
        <f t="shared" si="4"/>
        <v>-20</v>
      </c>
    </row>
    <row r="32" spans="2:10" x14ac:dyDescent="0.25">
      <c r="C32" s="34" t="s">
        <v>14</v>
      </c>
      <c r="D32" s="103">
        <f t="shared" si="3"/>
        <v>2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38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B1:P41"/>
  <sheetViews>
    <sheetView showGridLines="0" view="pageBreakPreview" zoomScaleNormal="80" zoomScaleSheetLayoutView="100" workbookViewId="0">
      <selection activeCell="F22" sqref="F22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44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233</v>
      </c>
      <c r="D15" s="105">
        <f>SUM(D16:D20)</f>
        <v>135</v>
      </c>
      <c r="E15" s="106">
        <f>SUM(E16:E20)</f>
        <v>1</v>
      </c>
      <c r="F15" s="105">
        <f>SUM(F16:F20)</f>
        <v>98</v>
      </c>
      <c r="G15" s="107">
        <f>SUM(G16:G20)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10</v>
      </c>
      <c r="C16" s="95">
        <f>D16+F16</f>
        <v>71</v>
      </c>
      <c r="D16" s="96">
        <v>44</v>
      </c>
      <c r="E16" s="97">
        <f t="shared" ref="E16:E20" si="0">+D16/$D$15</f>
        <v>0.32592592592592595</v>
      </c>
      <c r="F16" s="96">
        <v>27</v>
      </c>
      <c r="G16" s="98">
        <f t="shared" ref="G16:G20" si="1">+F16/$F$15</f>
        <v>0.27551020408163263</v>
      </c>
      <c r="H16" s="45"/>
      <c r="J16" s="108"/>
      <c r="K16" s="108"/>
      <c r="L16" s="108"/>
      <c r="M16" s="108"/>
      <c r="N16" s="108"/>
    </row>
    <row r="17" spans="2:10" s="1" customFormat="1" x14ac:dyDescent="0.2">
      <c r="B17" s="22" t="s">
        <v>11</v>
      </c>
      <c r="C17" s="95">
        <f t="shared" ref="C17:C19" si="2">D17+F17</f>
        <v>71</v>
      </c>
      <c r="D17" s="96">
        <v>49</v>
      </c>
      <c r="E17" s="97">
        <f t="shared" si="0"/>
        <v>0.36296296296296299</v>
      </c>
      <c r="F17" s="96">
        <v>22</v>
      </c>
      <c r="G17" s="98">
        <f t="shared" si="1"/>
        <v>0.22448979591836735</v>
      </c>
      <c r="J17" s="108"/>
    </row>
    <row r="18" spans="2:10" s="1" customFormat="1" x14ac:dyDescent="0.2">
      <c r="B18" s="22" t="s">
        <v>12</v>
      </c>
      <c r="C18" s="95">
        <f>D18+F18</f>
        <v>49</v>
      </c>
      <c r="D18" s="96">
        <v>26</v>
      </c>
      <c r="E18" s="97">
        <f t="shared" si="0"/>
        <v>0.19259259259259259</v>
      </c>
      <c r="F18" s="96">
        <v>23</v>
      </c>
      <c r="G18" s="98">
        <f t="shared" si="1"/>
        <v>0.23469387755102042</v>
      </c>
      <c r="J18" s="108"/>
    </row>
    <row r="19" spans="2:10" s="1" customFormat="1" x14ac:dyDescent="0.2">
      <c r="B19" s="22" t="s">
        <v>13</v>
      </c>
      <c r="C19" s="95">
        <f t="shared" si="2"/>
        <v>33</v>
      </c>
      <c r="D19" s="96">
        <v>14</v>
      </c>
      <c r="E19" s="97">
        <f t="shared" si="0"/>
        <v>0.1037037037037037</v>
      </c>
      <c r="F19" s="96">
        <v>19</v>
      </c>
      <c r="G19" s="98">
        <f t="shared" si="1"/>
        <v>0.19387755102040816</v>
      </c>
      <c r="J19" s="108"/>
    </row>
    <row r="20" spans="2:10" s="1" customFormat="1" x14ac:dyDescent="0.2">
      <c r="B20" s="27" t="s">
        <v>14</v>
      </c>
      <c r="C20" s="99">
        <f>D20+F20</f>
        <v>9</v>
      </c>
      <c r="D20" s="100">
        <v>2</v>
      </c>
      <c r="E20" s="101">
        <f t="shared" si="0"/>
        <v>1.4814814814814815E-2</v>
      </c>
      <c r="F20" s="100">
        <v>7</v>
      </c>
      <c r="G20" s="102">
        <f t="shared" si="1"/>
        <v>7.1428571428571425E-2</v>
      </c>
      <c r="J20" s="108"/>
    </row>
    <row r="21" spans="2:10" s="1" customFormat="1" x14ac:dyDescent="0.2">
      <c r="B21" s="32" t="s">
        <v>15</v>
      </c>
      <c r="C21" s="33"/>
      <c r="D21" s="33"/>
      <c r="E21" s="33"/>
      <c r="F21" s="33"/>
      <c r="G21" s="33"/>
      <c r="J21" s="108"/>
    </row>
    <row r="22" spans="2:10" s="33" customFormat="1" x14ac:dyDescent="0.25">
      <c r="B22"/>
      <c r="C22"/>
      <c r="D22"/>
      <c r="E22"/>
      <c r="F22"/>
      <c r="G22"/>
    </row>
    <row r="27" spans="2:10" x14ac:dyDescent="0.25">
      <c r="C27" s="34" t="s">
        <v>9</v>
      </c>
      <c r="D27" s="103" t="e">
        <f>#REF!</f>
        <v>#REF!</v>
      </c>
      <c r="E27" s="36" t="e">
        <f>-#REF!</f>
        <v>#REF!</v>
      </c>
    </row>
    <row r="28" spans="2:10" x14ac:dyDescent="0.25">
      <c r="C28" s="34" t="s">
        <v>10</v>
      </c>
      <c r="D28" s="103">
        <f>D16</f>
        <v>44</v>
      </c>
      <c r="E28" s="36">
        <f>-F16</f>
        <v>-27</v>
      </c>
    </row>
    <row r="29" spans="2:10" x14ac:dyDescent="0.25">
      <c r="C29" s="34" t="s">
        <v>11</v>
      </c>
      <c r="D29" s="103">
        <f t="shared" ref="D29:D32" si="3">D17</f>
        <v>49</v>
      </c>
      <c r="E29" s="36">
        <f>-F17</f>
        <v>-22</v>
      </c>
    </row>
    <row r="30" spans="2:10" x14ac:dyDescent="0.25">
      <c r="C30" s="34" t="s">
        <v>12</v>
      </c>
      <c r="D30" s="103">
        <f t="shared" si="3"/>
        <v>26</v>
      </c>
      <c r="E30" s="36">
        <f t="shared" ref="E30:E32" si="4">-F18</f>
        <v>-23</v>
      </c>
    </row>
    <row r="31" spans="2:10" x14ac:dyDescent="0.25">
      <c r="C31" s="34" t="s">
        <v>13</v>
      </c>
      <c r="D31" s="103">
        <f t="shared" si="3"/>
        <v>14</v>
      </c>
      <c r="E31" s="36">
        <f t="shared" si="4"/>
        <v>-19</v>
      </c>
    </row>
    <row r="32" spans="2:10" x14ac:dyDescent="0.25">
      <c r="C32" s="34" t="s">
        <v>14</v>
      </c>
      <c r="D32" s="103">
        <f t="shared" si="3"/>
        <v>2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38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45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233</v>
      </c>
      <c r="D15" s="105">
        <f>SUM(D16:D20)</f>
        <v>134</v>
      </c>
      <c r="E15" s="106">
        <f>SUM(E16:E20)</f>
        <v>1</v>
      </c>
      <c r="F15" s="105">
        <f>SUM(F16:F20)</f>
        <v>99</v>
      </c>
      <c r="G15" s="107">
        <f>SUM(G16:G20)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10</v>
      </c>
      <c r="C16" s="95">
        <f>D16+F16</f>
        <v>71</v>
      </c>
      <c r="D16" s="96">
        <v>44</v>
      </c>
      <c r="E16" s="97">
        <f t="shared" ref="E16:E20" si="0">+D16/$D$15</f>
        <v>0.32835820895522388</v>
      </c>
      <c r="F16" s="96">
        <v>27</v>
      </c>
      <c r="G16" s="98">
        <f t="shared" ref="G16:G20" si="1">+F16/$F$15</f>
        <v>0.27272727272727271</v>
      </c>
      <c r="H16" s="45"/>
      <c r="J16" s="108"/>
      <c r="K16" s="108"/>
      <c r="L16" s="108"/>
      <c r="M16" s="108"/>
      <c r="N16" s="108"/>
    </row>
    <row r="17" spans="2:10" s="1" customFormat="1" x14ac:dyDescent="0.2">
      <c r="B17" s="22" t="s">
        <v>11</v>
      </c>
      <c r="C17" s="95">
        <f t="shared" ref="C17:C19" si="2">D17+F17</f>
        <v>69</v>
      </c>
      <c r="D17" s="96">
        <v>47</v>
      </c>
      <c r="E17" s="97">
        <f t="shared" si="0"/>
        <v>0.35074626865671643</v>
      </c>
      <c r="F17" s="96">
        <v>22</v>
      </c>
      <c r="G17" s="98">
        <f t="shared" si="1"/>
        <v>0.22222222222222221</v>
      </c>
      <c r="J17" s="108"/>
    </row>
    <row r="18" spans="2:10" s="1" customFormat="1" x14ac:dyDescent="0.2">
      <c r="B18" s="22" t="s">
        <v>12</v>
      </c>
      <c r="C18" s="95">
        <f>D18+F18</f>
        <v>49</v>
      </c>
      <c r="D18" s="96">
        <v>27</v>
      </c>
      <c r="E18" s="97">
        <f t="shared" si="0"/>
        <v>0.20149253731343283</v>
      </c>
      <c r="F18" s="96">
        <v>22</v>
      </c>
      <c r="G18" s="98">
        <f t="shared" si="1"/>
        <v>0.22222222222222221</v>
      </c>
      <c r="J18" s="108"/>
    </row>
    <row r="19" spans="2:10" s="1" customFormat="1" x14ac:dyDescent="0.2">
      <c r="B19" s="22" t="s">
        <v>13</v>
      </c>
      <c r="C19" s="95">
        <f t="shared" si="2"/>
        <v>34</v>
      </c>
      <c r="D19" s="96">
        <v>13</v>
      </c>
      <c r="E19" s="97">
        <f t="shared" si="0"/>
        <v>9.7014925373134331E-2</v>
      </c>
      <c r="F19" s="96">
        <v>21</v>
      </c>
      <c r="G19" s="98">
        <f t="shared" si="1"/>
        <v>0.21212121212121213</v>
      </c>
      <c r="J19" s="108"/>
    </row>
    <row r="20" spans="2:10" s="1" customFormat="1" x14ac:dyDescent="0.2">
      <c r="B20" s="27" t="s">
        <v>14</v>
      </c>
      <c r="C20" s="99">
        <f>D20+F20</f>
        <v>10</v>
      </c>
      <c r="D20" s="100">
        <v>3</v>
      </c>
      <c r="E20" s="101">
        <f t="shared" si="0"/>
        <v>2.2388059701492536E-2</v>
      </c>
      <c r="F20" s="100">
        <v>7</v>
      </c>
      <c r="G20" s="102">
        <f t="shared" si="1"/>
        <v>7.0707070707070704E-2</v>
      </c>
      <c r="J20" s="108"/>
    </row>
    <row r="21" spans="2:10" s="1" customFormat="1" x14ac:dyDescent="0.2">
      <c r="B21" s="32" t="s">
        <v>15</v>
      </c>
      <c r="C21" s="33"/>
      <c r="D21" s="33"/>
      <c r="E21" s="33"/>
      <c r="F21" s="33"/>
      <c r="G21" s="33"/>
      <c r="J21" s="108"/>
    </row>
    <row r="22" spans="2:10" s="33" customFormat="1" x14ac:dyDescent="0.25">
      <c r="B22"/>
      <c r="C22"/>
      <c r="D22"/>
      <c r="E22"/>
      <c r="F22"/>
      <c r="G22"/>
    </row>
    <row r="27" spans="2:10" x14ac:dyDescent="0.25">
      <c r="C27" s="34" t="s">
        <v>9</v>
      </c>
      <c r="D27" s="103" t="e">
        <f>#REF!</f>
        <v>#REF!</v>
      </c>
      <c r="E27" s="36" t="e">
        <f>-#REF!</f>
        <v>#REF!</v>
      </c>
    </row>
    <row r="28" spans="2:10" x14ac:dyDescent="0.25">
      <c r="C28" s="34" t="s">
        <v>10</v>
      </c>
      <c r="D28" s="103">
        <f>D16</f>
        <v>44</v>
      </c>
      <c r="E28" s="36">
        <f>-F16</f>
        <v>-27</v>
      </c>
    </row>
    <row r="29" spans="2:10" x14ac:dyDescent="0.25">
      <c r="C29" s="34" t="s">
        <v>11</v>
      </c>
      <c r="D29" s="103">
        <f t="shared" ref="D29:D32" si="3">D17</f>
        <v>47</v>
      </c>
      <c r="E29" s="36">
        <f>-F17</f>
        <v>-22</v>
      </c>
    </row>
    <row r="30" spans="2:10" x14ac:dyDescent="0.25">
      <c r="C30" s="34" t="s">
        <v>12</v>
      </c>
      <c r="D30" s="103">
        <f t="shared" si="3"/>
        <v>27</v>
      </c>
      <c r="E30" s="36">
        <f t="shared" ref="E30:E32" si="4">-F18</f>
        <v>-22</v>
      </c>
    </row>
    <row r="31" spans="2:10" x14ac:dyDescent="0.25">
      <c r="C31" s="34" t="s">
        <v>13</v>
      </c>
      <c r="D31" s="103">
        <f t="shared" si="3"/>
        <v>13</v>
      </c>
      <c r="E31" s="36">
        <f t="shared" si="4"/>
        <v>-21</v>
      </c>
    </row>
    <row r="32" spans="2:10" x14ac:dyDescent="0.25">
      <c r="C32" s="34" t="s">
        <v>14</v>
      </c>
      <c r="D32" s="103">
        <f t="shared" si="3"/>
        <v>3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38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46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SUM(C16:C20)</f>
        <v>228</v>
      </c>
      <c r="D15" s="105">
        <f>SUM(D16:D20)</f>
        <v>132</v>
      </c>
      <c r="E15" s="106">
        <f>SUM(E16:E20)</f>
        <v>1.0000000000000002</v>
      </c>
      <c r="F15" s="105">
        <f>SUM(F16:F20)</f>
        <v>96</v>
      </c>
      <c r="G15" s="107">
        <f>SUM(G16:G20)</f>
        <v>0.99999999999999989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10</v>
      </c>
      <c r="C16" s="95">
        <f>D16+F16</f>
        <v>68</v>
      </c>
      <c r="D16" s="96">
        <v>42</v>
      </c>
      <c r="E16" s="97">
        <f t="shared" ref="E16:E20" si="0">+D16/$D$15</f>
        <v>0.31818181818181818</v>
      </c>
      <c r="F16" s="96">
        <v>26</v>
      </c>
      <c r="G16" s="98">
        <f t="shared" ref="G16:G20" si="1">+F16/$F$15</f>
        <v>0.27083333333333331</v>
      </c>
      <c r="H16" s="45"/>
      <c r="J16" s="108"/>
      <c r="K16" s="108"/>
      <c r="L16" s="108"/>
      <c r="M16" s="108"/>
      <c r="N16" s="108"/>
      <c r="O16" s="108"/>
    </row>
    <row r="17" spans="2:11" s="1" customFormat="1" x14ac:dyDescent="0.2">
      <c r="B17" s="22" t="s">
        <v>11</v>
      </c>
      <c r="C17" s="95">
        <f t="shared" ref="C17:C19" si="2">D17+F17</f>
        <v>68</v>
      </c>
      <c r="D17" s="96">
        <v>48</v>
      </c>
      <c r="E17" s="97">
        <f t="shared" si="0"/>
        <v>0.36363636363636365</v>
      </c>
      <c r="F17" s="96">
        <v>20</v>
      </c>
      <c r="G17" s="98">
        <f t="shared" si="1"/>
        <v>0.20833333333333334</v>
      </c>
      <c r="J17" s="108"/>
      <c r="K17" s="108"/>
    </row>
    <row r="18" spans="2:11" s="1" customFormat="1" x14ac:dyDescent="0.2">
      <c r="B18" s="22" t="s">
        <v>12</v>
      </c>
      <c r="C18" s="95">
        <f>D18+F18</f>
        <v>48</v>
      </c>
      <c r="D18" s="96">
        <v>26</v>
      </c>
      <c r="E18" s="97">
        <f t="shared" si="0"/>
        <v>0.19696969696969696</v>
      </c>
      <c r="F18" s="96">
        <v>22</v>
      </c>
      <c r="G18" s="98">
        <f t="shared" si="1"/>
        <v>0.22916666666666666</v>
      </c>
      <c r="J18" s="108"/>
      <c r="K18" s="108"/>
    </row>
    <row r="19" spans="2:11" s="1" customFormat="1" x14ac:dyDescent="0.2">
      <c r="B19" s="22" t="s">
        <v>13</v>
      </c>
      <c r="C19" s="95">
        <f t="shared" si="2"/>
        <v>34</v>
      </c>
      <c r="D19" s="96">
        <v>13</v>
      </c>
      <c r="E19" s="97">
        <f t="shared" si="0"/>
        <v>9.8484848484848481E-2</v>
      </c>
      <c r="F19" s="96">
        <v>21</v>
      </c>
      <c r="G19" s="98">
        <f t="shared" si="1"/>
        <v>0.21875</v>
      </c>
      <c r="J19" s="108"/>
      <c r="K19" s="108"/>
    </row>
    <row r="20" spans="2:11" s="1" customFormat="1" x14ac:dyDescent="0.2">
      <c r="B20" s="27" t="s">
        <v>14</v>
      </c>
      <c r="C20" s="99">
        <f>D20+F20</f>
        <v>10</v>
      </c>
      <c r="D20" s="100">
        <v>3</v>
      </c>
      <c r="E20" s="101">
        <f t="shared" si="0"/>
        <v>2.2727272727272728E-2</v>
      </c>
      <c r="F20" s="100">
        <v>7</v>
      </c>
      <c r="G20" s="102">
        <f t="shared" si="1"/>
        <v>7.2916666666666671E-2</v>
      </c>
      <c r="J20" s="108"/>
      <c r="K20" s="108"/>
    </row>
    <row r="21" spans="2:11" s="1" customFormat="1" x14ac:dyDescent="0.2">
      <c r="B21" s="32" t="s">
        <v>15</v>
      </c>
      <c r="C21" s="33"/>
      <c r="D21" s="33"/>
      <c r="E21" s="33"/>
      <c r="F21" s="33"/>
      <c r="G21" s="33"/>
      <c r="J21" s="108"/>
    </row>
    <row r="22" spans="2:11" s="33" customFormat="1" x14ac:dyDescent="0.25">
      <c r="B22"/>
      <c r="C22"/>
      <c r="D22"/>
      <c r="E22"/>
      <c r="F22"/>
      <c r="G22"/>
    </row>
    <row r="27" spans="2:11" x14ac:dyDescent="0.25">
      <c r="C27" s="34" t="s">
        <v>9</v>
      </c>
      <c r="D27" s="103" t="e">
        <f>#REF!</f>
        <v>#REF!</v>
      </c>
      <c r="E27" s="36" t="e">
        <f>-#REF!</f>
        <v>#REF!</v>
      </c>
    </row>
    <row r="28" spans="2:11" x14ac:dyDescent="0.25">
      <c r="C28" s="34" t="s">
        <v>10</v>
      </c>
      <c r="D28" s="103">
        <f>D16</f>
        <v>42</v>
      </c>
      <c r="E28" s="36">
        <f>-F16</f>
        <v>-26</v>
      </c>
    </row>
    <row r="29" spans="2:11" x14ac:dyDescent="0.25">
      <c r="C29" s="34" t="s">
        <v>11</v>
      </c>
      <c r="D29" s="103">
        <f t="shared" ref="D29:D32" si="3">D17</f>
        <v>48</v>
      </c>
      <c r="E29" s="36">
        <f>-F17</f>
        <v>-20</v>
      </c>
    </row>
    <row r="30" spans="2:11" x14ac:dyDescent="0.25">
      <c r="C30" s="34" t="s">
        <v>12</v>
      </c>
      <c r="D30" s="103">
        <f t="shared" si="3"/>
        <v>26</v>
      </c>
      <c r="E30" s="36">
        <f t="shared" ref="E30:E32" si="4">-F18</f>
        <v>-22</v>
      </c>
    </row>
    <row r="31" spans="2:11" x14ac:dyDescent="0.25">
      <c r="C31" s="34" t="s">
        <v>13</v>
      </c>
      <c r="D31" s="103">
        <f t="shared" si="3"/>
        <v>13</v>
      </c>
      <c r="E31" s="36">
        <f t="shared" si="4"/>
        <v>-21</v>
      </c>
    </row>
    <row r="32" spans="2:11" x14ac:dyDescent="0.25">
      <c r="C32" s="34" t="s">
        <v>14</v>
      </c>
      <c r="D32" s="103">
        <f t="shared" si="3"/>
        <v>3</v>
      </c>
      <c r="E32" s="36">
        <f t="shared" si="4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38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8" orientation="landscape" r:id="rId1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B1:P42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47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238</v>
      </c>
      <c r="D15" s="105">
        <f>SUM(D16:D21)</f>
        <v>136</v>
      </c>
      <c r="E15" s="106">
        <f>SUM(E16:E21)</f>
        <v>1</v>
      </c>
      <c r="F15" s="105">
        <f>SUM(F16:F21)</f>
        <v>102</v>
      </c>
      <c r="G15" s="107">
        <f>SUM(G16:G21)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9</v>
      </c>
      <c r="C16" s="95">
        <f>D16+F16</f>
        <v>5</v>
      </c>
      <c r="D16" s="96">
        <v>1</v>
      </c>
      <c r="E16" s="97">
        <f>+D16/$D$15</f>
        <v>7.3529411764705881E-3</v>
      </c>
      <c r="F16" s="96">
        <v>4</v>
      </c>
      <c r="G16" s="98">
        <f>+F16/$F$15</f>
        <v>3.9215686274509803E-2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68</v>
      </c>
      <c r="D17" s="96">
        <v>42</v>
      </c>
      <c r="E17" s="97">
        <f t="shared" ref="E17:E21" si="0">+D17/$D$15</f>
        <v>0.30882352941176472</v>
      </c>
      <c r="F17" s="96">
        <v>26</v>
      </c>
      <c r="G17" s="98">
        <f t="shared" ref="G17:G21" si="1">+F17/$F$15</f>
        <v>0.25490196078431371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73</v>
      </c>
      <c r="D18" s="96">
        <v>51</v>
      </c>
      <c r="E18" s="97">
        <f t="shared" si="0"/>
        <v>0.375</v>
      </c>
      <c r="F18" s="96">
        <v>22</v>
      </c>
      <c r="G18" s="98">
        <f t="shared" si="1"/>
        <v>0.21568627450980393</v>
      </c>
      <c r="J18" s="108"/>
      <c r="K18" s="108"/>
    </row>
    <row r="19" spans="2:15" s="1" customFormat="1" x14ac:dyDescent="0.2">
      <c r="B19" s="22" t="s">
        <v>12</v>
      </c>
      <c r="C19" s="95">
        <f>D19+F19</f>
        <v>48</v>
      </c>
      <c r="D19" s="96">
        <v>26</v>
      </c>
      <c r="E19" s="97">
        <f t="shared" si="0"/>
        <v>0.19117647058823528</v>
      </c>
      <c r="F19" s="96">
        <v>22</v>
      </c>
      <c r="G19" s="98">
        <f t="shared" si="1"/>
        <v>0.21568627450980393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34</v>
      </c>
      <c r="D20" s="96">
        <v>13</v>
      </c>
      <c r="E20" s="97">
        <f t="shared" si="0"/>
        <v>9.5588235294117641E-2</v>
      </c>
      <c r="F20" s="96">
        <v>21</v>
      </c>
      <c r="G20" s="98">
        <f t="shared" si="1"/>
        <v>0.20588235294117646</v>
      </c>
      <c r="J20" s="108"/>
      <c r="K20" s="108"/>
    </row>
    <row r="21" spans="2:15" s="1" customFormat="1" x14ac:dyDescent="0.2">
      <c r="B21" s="27" t="s">
        <v>14</v>
      </c>
      <c r="C21" s="99">
        <f>D21+F21</f>
        <v>10</v>
      </c>
      <c r="D21" s="100">
        <v>3</v>
      </c>
      <c r="E21" s="101">
        <f t="shared" si="0"/>
        <v>2.2058823529411766E-2</v>
      </c>
      <c r="F21" s="100">
        <v>7</v>
      </c>
      <c r="G21" s="102">
        <f t="shared" si="1"/>
        <v>6.8627450980392163E-2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-4</v>
      </c>
    </row>
    <row r="29" spans="2:15" x14ac:dyDescent="0.25">
      <c r="C29" s="34" t="s">
        <v>10</v>
      </c>
      <c r="D29" s="103">
        <f>D17</f>
        <v>42</v>
      </c>
      <c r="E29" s="36">
        <f>-F17</f>
        <v>-26</v>
      </c>
    </row>
    <row r="30" spans="2:15" x14ac:dyDescent="0.25">
      <c r="C30" s="34" t="s">
        <v>11</v>
      </c>
      <c r="D30" s="103">
        <f t="shared" ref="D30:D33" si="3">D18</f>
        <v>51</v>
      </c>
      <c r="E30" s="36">
        <f>-F18</f>
        <v>-22</v>
      </c>
    </row>
    <row r="31" spans="2:15" x14ac:dyDescent="0.25">
      <c r="C31" s="34" t="s">
        <v>12</v>
      </c>
      <c r="D31" s="103">
        <f t="shared" si="3"/>
        <v>26</v>
      </c>
      <c r="E31" s="36">
        <f t="shared" ref="E31:E33" si="4">-F19</f>
        <v>-22</v>
      </c>
    </row>
    <row r="32" spans="2:15" x14ac:dyDescent="0.25">
      <c r="C32" s="34" t="s">
        <v>13</v>
      </c>
      <c r="D32" s="103">
        <f t="shared" si="3"/>
        <v>13</v>
      </c>
      <c r="E32" s="36">
        <f t="shared" si="4"/>
        <v>-21</v>
      </c>
    </row>
    <row r="33" spans="2:6" x14ac:dyDescent="0.25">
      <c r="C33" s="34" t="s">
        <v>14</v>
      </c>
      <c r="D33" s="103">
        <f t="shared" si="3"/>
        <v>3</v>
      </c>
      <c r="E33" s="36">
        <f t="shared" si="4"/>
        <v>-7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8" orientation="landscape" r:id="rId1"/>
  <drawing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B1:P42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48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238</v>
      </c>
      <c r="D15" s="105">
        <f>SUM(D16:D21)</f>
        <v>135</v>
      </c>
      <c r="E15" s="106">
        <f>SUM(E16:E21)</f>
        <v>1</v>
      </c>
      <c r="F15" s="105">
        <f>SUM(F16:F21)</f>
        <v>103</v>
      </c>
      <c r="G15" s="107">
        <f>SUM(G16:G21)</f>
        <v>1</v>
      </c>
      <c r="H15" s="45"/>
      <c r="J15" s="108"/>
      <c r="K15" s="108"/>
      <c r="L15" s="108"/>
      <c r="M15" s="108"/>
      <c r="N15" s="108"/>
    </row>
    <row r="16" spans="2:16" s="1" customFormat="1" x14ac:dyDescent="0.2">
      <c r="B16" s="22" t="s">
        <v>9</v>
      </c>
      <c r="C16" s="95">
        <f>D16+F16</f>
        <v>5</v>
      </c>
      <c r="D16" s="96">
        <v>1</v>
      </c>
      <c r="E16" s="97">
        <f>+D16/$D$15</f>
        <v>7.4074074074074077E-3</v>
      </c>
      <c r="F16" s="96">
        <v>4</v>
      </c>
      <c r="G16" s="98">
        <f>+F16/$F$15</f>
        <v>3.8834951456310676E-2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68</v>
      </c>
      <c r="D17" s="96">
        <v>42</v>
      </c>
      <c r="E17" s="97">
        <f t="shared" ref="E17:E21" si="0">+D17/$D$15</f>
        <v>0.31111111111111112</v>
      </c>
      <c r="F17" s="96">
        <v>26</v>
      </c>
      <c r="G17" s="98">
        <f t="shared" ref="G17:G21" si="1">+F17/$F$15</f>
        <v>0.25242718446601942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72</v>
      </c>
      <c r="D18" s="96">
        <v>50</v>
      </c>
      <c r="E18" s="97">
        <f t="shared" si="0"/>
        <v>0.37037037037037035</v>
      </c>
      <c r="F18" s="96">
        <v>22</v>
      </c>
      <c r="G18" s="98">
        <f t="shared" si="1"/>
        <v>0.21359223300970873</v>
      </c>
      <c r="J18" s="108"/>
      <c r="K18" s="108"/>
    </row>
    <row r="19" spans="2:15" s="1" customFormat="1" x14ac:dyDescent="0.2">
      <c r="B19" s="22" t="s">
        <v>12</v>
      </c>
      <c r="C19" s="95">
        <f>D19+F19</f>
        <v>47</v>
      </c>
      <c r="D19" s="96">
        <v>25</v>
      </c>
      <c r="E19" s="97">
        <f t="shared" si="0"/>
        <v>0.18518518518518517</v>
      </c>
      <c r="F19" s="96">
        <v>22</v>
      </c>
      <c r="G19" s="98">
        <f t="shared" si="1"/>
        <v>0.21359223300970873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34</v>
      </c>
      <c r="D20" s="96">
        <v>13</v>
      </c>
      <c r="E20" s="97">
        <f t="shared" si="0"/>
        <v>9.6296296296296297E-2</v>
      </c>
      <c r="F20" s="96">
        <v>21</v>
      </c>
      <c r="G20" s="98">
        <f t="shared" si="1"/>
        <v>0.20388349514563106</v>
      </c>
      <c r="J20" s="108"/>
      <c r="K20" s="108"/>
    </row>
    <row r="21" spans="2:15" s="1" customFormat="1" x14ac:dyDescent="0.2">
      <c r="B21" s="27" t="s">
        <v>14</v>
      </c>
      <c r="C21" s="99">
        <f>D21+F21</f>
        <v>12</v>
      </c>
      <c r="D21" s="100">
        <v>4</v>
      </c>
      <c r="E21" s="101">
        <f t="shared" si="0"/>
        <v>2.9629629629629631E-2</v>
      </c>
      <c r="F21" s="100">
        <v>8</v>
      </c>
      <c r="G21" s="102">
        <f t="shared" si="1"/>
        <v>7.7669902912621352E-2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-4</v>
      </c>
    </row>
    <row r="29" spans="2:15" x14ac:dyDescent="0.25">
      <c r="C29" s="34" t="s">
        <v>10</v>
      </c>
      <c r="D29" s="103">
        <f>D17</f>
        <v>42</v>
      </c>
      <c r="E29" s="36">
        <f>-F17</f>
        <v>-26</v>
      </c>
    </row>
    <row r="30" spans="2:15" x14ac:dyDescent="0.25">
      <c r="C30" s="34" t="s">
        <v>11</v>
      </c>
      <c r="D30" s="103">
        <f t="shared" ref="D30:D33" si="3">D18</f>
        <v>50</v>
      </c>
      <c r="E30" s="36">
        <f>-F18</f>
        <v>-22</v>
      </c>
    </row>
    <row r="31" spans="2:15" x14ac:dyDescent="0.25">
      <c r="C31" s="34" t="s">
        <v>12</v>
      </c>
      <c r="D31" s="103">
        <f t="shared" si="3"/>
        <v>25</v>
      </c>
      <c r="E31" s="36">
        <f t="shared" ref="E31:E33" si="4">-F19</f>
        <v>-22</v>
      </c>
    </row>
    <row r="32" spans="2:15" x14ac:dyDescent="0.25">
      <c r="C32" s="34" t="s">
        <v>13</v>
      </c>
      <c r="D32" s="103">
        <f t="shared" si="3"/>
        <v>13</v>
      </c>
      <c r="E32" s="36">
        <f t="shared" si="4"/>
        <v>-21</v>
      </c>
    </row>
    <row r="33" spans="2:6" x14ac:dyDescent="0.25">
      <c r="C33" s="34" t="s">
        <v>14</v>
      </c>
      <c r="D33" s="103">
        <f t="shared" si="3"/>
        <v>4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8" orientation="landscape" r:id="rId1"/>
  <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B1:P42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49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240</v>
      </c>
      <c r="D15" s="105">
        <f>SUM(D16:D21)</f>
        <v>138</v>
      </c>
      <c r="E15" s="106">
        <f>SUM(E16:E21)</f>
        <v>1</v>
      </c>
      <c r="F15" s="105">
        <f>SUM(F16:F21)</f>
        <v>102</v>
      </c>
      <c r="G15" s="107">
        <f>SUM(G16:G21)</f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5</v>
      </c>
      <c r="D16" s="96">
        <v>1</v>
      </c>
      <c r="E16" s="97">
        <f>+D16/$D$15</f>
        <v>7.246376811594203E-3</v>
      </c>
      <c r="F16" s="96">
        <v>4</v>
      </c>
      <c r="G16" s="98">
        <f>+F16/$F$15</f>
        <v>3.9215686274509803E-2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69</v>
      </c>
      <c r="D17" s="96">
        <v>44</v>
      </c>
      <c r="E17" s="97">
        <f t="shared" ref="E17:E21" si="0">+D17/$D$15</f>
        <v>0.3188405797101449</v>
      </c>
      <c r="F17" s="96">
        <v>25</v>
      </c>
      <c r="G17" s="98">
        <f t="shared" ref="G17:G21" si="1">+F17/$F$15</f>
        <v>0.24509803921568626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73</v>
      </c>
      <c r="D18" s="96">
        <v>50</v>
      </c>
      <c r="E18" s="97">
        <f t="shared" si="0"/>
        <v>0.36231884057971014</v>
      </c>
      <c r="F18" s="96">
        <v>23</v>
      </c>
      <c r="G18" s="98">
        <f t="shared" si="1"/>
        <v>0.22549019607843138</v>
      </c>
      <c r="J18" s="108"/>
      <c r="K18" s="108"/>
    </row>
    <row r="19" spans="2:15" s="1" customFormat="1" x14ac:dyDescent="0.2">
      <c r="B19" s="22" t="s">
        <v>12</v>
      </c>
      <c r="C19" s="95">
        <f>D19+F19</f>
        <v>46</v>
      </c>
      <c r="D19" s="96">
        <v>24</v>
      </c>
      <c r="E19" s="97">
        <f t="shared" si="0"/>
        <v>0.17391304347826086</v>
      </c>
      <c r="F19" s="96">
        <v>22</v>
      </c>
      <c r="G19" s="98">
        <f t="shared" si="1"/>
        <v>0.21568627450980393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34</v>
      </c>
      <c r="D20" s="96">
        <v>14</v>
      </c>
      <c r="E20" s="97">
        <f t="shared" si="0"/>
        <v>0.10144927536231885</v>
      </c>
      <c r="F20" s="96">
        <v>20</v>
      </c>
      <c r="G20" s="98">
        <f t="shared" si="1"/>
        <v>0.19607843137254902</v>
      </c>
      <c r="J20" s="108"/>
      <c r="K20" s="108"/>
    </row>
    <row r="21" spans="2:15" s="1" customFormat="1" x14ac:dyDescent="0.2">
      <c r="B21" s="27" t="s">
        <v>14</v>
      </c>
      <c r="C21" s="99">
        <f>D21+F21</f>
        <v>13</v>
      </c>
      <c r="D21" s="100">
        <v>5</v>
      </c>
      <c r="E21" s="101">
        <f t="shared" si="0"/>
        <v>3.6231884057971016E-2</v>
      </c>
      <c r="F21" s="100">
        <v>8</v>
      </c>
      <c r="G21" s="102">
        <f t="shared" si="1"/>
        <v>7.8431372549019607E-2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-4</v>
      </c>
    </row>
    <row r="29" spans="2:15" x14ac:dyDescent="0.25">
      <c r="C29" s="34" t="s">
        <v>10</v>
      </c>
      <c r="D29" s="103">
        <f>D17</f>
        <v>44</v>
      </c>
      <c r="E29" s="36">
        <f>-F17</f>
        <v>-25</v>
      </c>
    </row>
    <row r="30" spans="2:15" x14ac:dyDescent="0.25">
      <c r="C30" s="34" t="s">
        <v>11</v>
      </c>
      <c r="D30" s="103">
        <f t="shared" ref="D30:D33" si="3">D18</f>
        <v>50</v>
      </c>
      <c r="E30" s="36">
        <f>-F18</f>
        <v>-23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-22</v>
      </c>
    </row>
    <row r="32" spans="2:15" x14ac:dyDescent="0.25">
      <c r="C32" s="34" t="s">
        <v>13</v>
      </c>
      <c r="D32" s="103">
        <f t="shared" si="3"/>
        <v>14</v>
      </c>
      <c r="E32" s="36">
        <f t="shared" si="4"/>
        <v>-20</v>
      </c>
    </row>
    <row r="33" spans="2:6" x14ac:dyDescent="0.25">
      <c r="C33" s="34" t="s">
        <v>14</v>
      </c>
      <c r="D33" s="103">
        <f t="shared" si="3"/>
        <v>5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8" orientation="landscape" r:id="rId1"/>
  <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B1:P42"/>
  <sheetViews>
    <sheetView showGridLines="0" view="pageBreakPreview" topLeftCell="A4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50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240</v>
      </c>
      <c r="D15" s="105">
        <f>SUM(D16:D21)</f>
        <v>139</v>
      </c>
      <c r="E15" s="106">
        <f>SUM(E16:E21)</f>
        <v>1</v>
      </c>
      <c r="F15" s="105">
        <f>SUM(F16:F21)</f>
        <v>101</v>
      </c>
      <c r="G15" s="107">
        <f>SUM(G16:G21)</f>
        <v>0.99999999999999989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5</v>
      </c>
      <c r="D16" s="96">
        <v>1</v>
      </c>
      <c r="E16" s="97">
        <f>+D16/$D$15</f>
        <v>7.1942446043165471E-3</v>
      </c>
      <c r="F16" s="96">
        <v>4</v>
      </c>
      <c r="G16" s="98">
        <f>+F16/$F$15</f>
        <v>3.9603960396039604E-2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69</v>
      </c>
      <c r="D17" s="96">
        <v>44</v>
      </c>
      <c r="E17" s="97">
        <f t="shared" ref="E17:E21" si="0">+D17/$D$15</f>
        <v>0.31654676258992803</v>
      </c>
      <c r="F17" s="96">
        <v>25</v>
      </c>
      <c r="G17" s="98">
        <f t="shared" ref="G17:G21" si="1">+F17/$F$15</f>
        <v>0.24752475247524752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72</v>
      </c>
      <c r="D18" s="96">
        <v>51</v>
      </c>
      <c r="E18" s="97">
        <f t="shared" si="0"/>
        <v>0.36690647482014388</v>
      </c>
      <c r="F18" s="96">
        <v>21</v>
      </c>
      <c r="G18" s="98">
        <f t="shared" si="1"/>
        <v>0.20792079207920791</v>
      </c>
      <c r="J18" s="108"/>
      <c r="K18" s="108"/>
    </row>
    <row r="19" spans="2:15" s="1" customFormat="1" x14ac:dyDescent="0.2">
      <c r="B19" s="22" t="s">
        <v>12</v>
      </c>
      <c r="C19" s="95">
        <f>D19+F19</f>
        <v>48</v>
      </c>
      <c r="D19" s="96">
        <v>24</v>
      </c>
      <c r="E19" s="97">
        <f t="shared" si="0"/>
        <v>0.17266187050359713</v>
      </c>
      <c r="F19" s="96">
        <v>24</v>
      </c>
      <c r="G19" s="98">
        <f t="shared" si="1"/>
        <v>0.23762376237623761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33</v>
      </c>
      <c r="D20" s="96">
        <v>14</v>
      </c>
      <c r="E20" s="97">
        <f t="shared" si="0"/>
        <v>0.10071942446043165</v>
      </c>
      <c r="F20" s="96">
        <v>19</v>
      </c>
      <c r="G20" s="98">
        <f t="shared" si="1"/>
        <v>0.18811881188118812</v>
      </c>
      <c r="J20" s="108"/>
      <c r="K20" s="108"/>
    </row>
    <row r="21" spans="2:15" s="1" customFormat="1" x14ac:dyDescent="0.2">
      <c r="B21" s="27" t="s">
        <v>14</v>
      </c>
      <c r="C21" s="99">
        <f>D21+F21</f>
        <v>13</v>
      </c>
      <c r="D21" s="100">
        <v>5</v>
      </c>
      <c r="E21" s="101">
        <f t="shared" si="0"/>
        <v>3.5971223021582732E-2</v>
      </c>
      <c r="F21" s="100">
        <v>8</v>
      </c>
      <c r="G21" s="102">
        <f t="shared" si="1"/>
        <v>7.9207920792079209E-2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-4</v>
      </c>
    </row>
    <row r="29" spans="2:15" x14ac:dyDescent="0.25">
      <c r="C29" s="34" t="s">
        <v>10</v>
      </c>
      <c r="D29" s="103">
        <f>D17</f>
        <v>44</v>
      </c>
      <c r="E29" s="36">
        <f>-F17</f>
        <v>-25</v>
      </c>
    </row>
    <row r="30" spans="2:15" x14ac:dyDescent="0.25">
      <c r="C30" s="34" t="s">
        <v>11</v>
      </c>
      <c r="D30" s="103">
        <f t="shared" ref="D30:D33" si="3">D18</f>
        <v>51</v>
      </c>
      <c r="E30" s="36">
        <f>-F18</f>
        <v>-21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-24</v>
      </c>
    </row>
    <row r="32" spans="2:15" x14ac:dyDescent="0.25">
      <c r="C32" s="34" t="s">
        <v>13</v>
      </c>
      <c r="D32" s="103">
        <f t="shared" si="3"/>
        <v>14</v>
      </c>
      <c r="E32" s="36">
        <f t="shared" si="4"/>
        <v>-19</v>
      </c>
    </row>
    <row r="33" spans="2:6" x14ac:dyDescent="0.25">
      <c r="C33" s="34" t="s">
        <v>14</v>
      </c>
      <c r="D33" s="103">
        <f t="shared" si="3"/>
        <v>5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8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1:I42"/>
  <sheetViews>
    <sheetView showGridLines="0" view="pageBreakPreview" zoomScale="85" zoomScaleNormal="80" zoomScaleSheetLayoutView="85" workbookViewId="0">
      <selection activeCell="M25" sqref="M25"/>
    </sheetView>
  </sheetViews>
  <sheetFormatPr baseColWidth="10" defaultRowHeight="15" x14ac:dyDescent="0.25"/>
  <cols>
    <col min="1" max="1" width="2.140625" customWidth="1"/>
    <col min="2" max="2" width="31.42578125" customWidth="1"/>
    <col min="3" max="3" width="12.28515625" customWidth="1"/>
    <col min="4" max="4" width="13.5703125" customWidth="1"/>
    <col min="5" max="5" width="14.28515625" customWidth="1"/>
    <col min="6" max="6" width="15.5703125" customWidth="1"/>
    <col min="7" max="7" width="14.5703125" customWidth="1"/>
    <col min="9" max="9" width="1.28515625" hidden="1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20" t="s">
        <v>17</v>
      </c>
      <c r="C10" s="221"/>
      <c r="D10" s="221"/>
      <c r="E10" s="221"/>
      <c r="F10" s="221"/>
      <c r="G10" s="222"/>
    </row>
    <row r="11" spans="2:8" s="1" customFormat="1" ht="15.75" x14ac:dyDescent="0.25">
      <c r="B11" s="220" t="s">
        <v>23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30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24"/>
      <c r="C14" s="231"/>
      <c r="D14" s="16" t="s">
        <v>6</v>
      </c>
      <c r="E14" s="16" t="s">
        <v>7</v>
      </c>
      <c r="F14" s="16" t="s">
        <v>6</v>
      </c>
      <c r="G14" s="17" t="s">
        <v>7</v>
      </c>
    </row>
    <row r="15" spans="2:8" s="1" customFormat="1" x14ac:dyDescent="0.2">
      <c r="B15" s="18" t="s">
        <v>8</v>
      </c>
      <c r="C15" s="19">
        <f>SUM(C16:C21)</f>
        <v>207</v>
      </c>
      <c r="D15" s="19">
        <f>SUM(D16:D21)</f>
        <v>114</v>
      </c>
      <c r="E15" s="20">
        <f>SUM(E16:E21)</f>
        <v>1</v>
      </c>
      <c r="F15" s="19">
        <f>SUM(F16:F21)</f>
        <v>93</v>
      </c>
      <c r="G15" s="21">
        <f>SUM(G16:G21)</f>
        <v>1</v>
      </c>
    </row>
    <row r="16" spans="2:8" s="1" customFormat="1" x14ac:dyDescent="0.2">
      <c r="B16" s="22" t="s">
        <v>9</v>
      </c>
      <c r="C16" s="23">
        <v>1</v>
      </c>
      <c r="D16" s="24">
        <v>0</v>
      </c>
      <c r="E16" s="25">
        <f t="shared" ref="E16:E21" si="0">D16/$D$15</f>
        <v>0</v>
      </c>
      <c r="F16" s="24">
        <v>1</v>
      </c>
      <c r="G16" s="26">
        <f t="shared" ref="G16:G21" si="1">F16/$F$15</f>
        <v>1.0752688172043012E-2</v>
      </c>
    </row>
    <row r="17" spans="2:7" s="1" customFormat="1" x14ac:dyDescent="0.2">
      <c r="B17" s="22" t="s">
        <v>10</v>
      </c>
      <c r="C17" s="23">
        <v>61</v>
      </c>
      <c r="D17" s="24">
        <v>37</v>
      </c>
      <c r="E17" s="25">
        <f t="shared" si="0"/>
        <v>0.32456140350877194</v>
      </c>
      <c r="F17" s="24">
        <v>24</v>
      </c>
      <c r="G17" s="26">
        <f t="shared" si="1"/>
        <v>0.25806451612903225</v>
      </c>
    </row>
    <row r="18" spans="2:7" s="1" customFormat="1" x14ac:dyDescent="0.2">
      <c r="B18" s="22" t="s">
        <v>11</v>
      </c>
      <c r="C18" s="23">
        <v>67</v>
      </c>
      <c r="D18" s="24">
        <v>41</v>
      </c>
      <c r="E18" s="25">
        <f t="shared" si="0"/>
        <v>0.35964912280701755</v>
      </c>
      <c r="F18" s="24">
        <v>26</v>
      </c>
      <c r="G18" s="26">
        <f t="shared" si="1"/>
        <v>0.27956989247311825</v>
      </c>
    </row>
    <row r="19" spans="2:7" s="1" customFormat="1" x14ac:dyDescent="0.2">
      <c r="B19" s="22" t="s">
        <v>12</v>
      </c>
      <c r="C19" s="23">
        <v>46</v>
      </c>
      <c r="D19" s="24">
        <v>24</v>
      </c>
      <c r="E19" s="25">
        <f t="shared" si="0"/>
        <v>0.21052631578947367</v>
      </c>
      <c r="F19" s="24">
        <v>22</v>
      </c>
      <c r="G19" s="26">
        <f t="shared" si="1"/>
        <v>0.23655913978494625</v>
      </c>
    </row>
    <row r="20" spans="2:7" s="1" customFormat="1" x14ac:dyDescent="0.2">
      <c r="B20" s="22" t="s">
        <v>13</v>
      </c>
      <c r="C20" s="23">
        <v>25</v>
      </c>
      <c r="D20" s="24">
        <v>12</v>
      </c>
      <c r="E20" s="25">
        <f t="shared" si="0"/>
        <v>0.10526315789473684</v>
      </c>
      <c r="F20" s="24">
        <v>13</v>
      </c>
      <c r="G20" s="26">
        <f t="shared" si="1"/>
        <v>0.13978494623655913</v>
      </c>
    </row>
    <row r="21" spans="2:7" s="1" customFormat="1" x14ac:dyDescent="0.2">
      <c r="B21" s="27" t="s">
        <v>14</v>
      </c>
      <c r="C21" s="28">
        <v>7</v>
      </c>
      <c r="D21" s="29">
        <v>0</v>
      </c>
      <c r="E21" s="30">
        <f t="shared" si="0"/>
        <v>0</v>
      </c>
      <c r="F21" s="29">
        <v>7</v>
      </c>
      <c r="G21" s="31">
        <f t="shared" si="1"/>
        <v>7.5268817204301078E-2</v>
      </c>
    </row>
    <row r="22" spans="2:7" s="33" customFormat="1" ht="12" x14ac:dyDescent="0.2">
      <c r="B22" s="32" t="s">
        <v>15</v>
      </c>
    </row>
    <row r="28" spans="2:7" x14ac:dyDescent="0.25">
      <c r="C28" s="34" t="s">
        <v>9</v>
      </c>
      <c r="D28" s="35">
        <f t="shared" ref="D28:D33" si="2">D16</f>
        <v>0</v>
      </c>
      <c r="E28" s="36">
        <f t="shared" ref="E28:E33" si="3">-F16</f>
        <v>-1</v>
      </c>
    </row>
    <row r="29" spans="2:7" x14ac:dyDescent="0.25">
      <c r="C29" s="34" t="s">
        <v>10</v>
      </c>
      <c r="D29" s="35">
        <f t="shared" si="2"/>
        <v>37</v>
      </c>
      <c r="E29" s="36">
        <f t="shared" si="3"/>
        <v>-24</v>
      </c>
    </row>
    <row r="30" spans="2:7" x14ac:dyDescent="0.25">
      <c r="C30" s="34" t="s">
        <v>11</v>
      </c>
      <c r="D30" s="35">
        <f t="shared" si="2"/>
        <v>41</v>
      </c>
      <c r="E30" s="36">
        <f t="shared" si="3"/>
        <v>-26</v>
      </c>
    </row>
    <row r="31" spans="2:7" x14ac:dyDescent="0.25">
      <c r="C31" s="34" t="s">
        <v>12</v>
      </c>
      <c r="D31" s="35">
        <f t="shared" si="2"/>
        <v>24</v>
      </c>
      <c r="E31" s="36">
        <f t="shared" si="3"/>
        <v>-22</v>
      </c>
    </row>
    <row r="32" spans="2:7" x14ac:dyDescent="0.25">
      <c r="C32" s="34" t="s">
        <v>13</v>
      </c>
      <c r="D32" s="35">
        <f t="shared" si="2"/>
        <v>12</v>
      </c>
      <c r="E32" s="36">
        <f t="shared" si="3"/>
        <v>-13</v>
      </c>
    </row>
    <row r="33" spans="2:6" x14ac:dyDescent="0.25">
      <c r="C33" s="34" t="s">
        <v>14</v>
      </c>
      <c r="D33" s="35">
        <f t="shared" si="2"/>
        <v>0</v>
      </c>
      <c r="E33" s="36">
        <f t="shared" si="3"/>
        <v>-7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29" t="s">
        <v>16</v>
      </c>
      <c r="C42" s="229"/>
      <c r="D42" s="229"/>
      <c r="E42" s="229"/>
      <c r="F42" s="229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51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245</v>
      </c>
      <c r="D15" s="105">
        <f>SUM(D16:D21)</f>
        <v>142</v>
      </c>
      <c r="E15" s="106">
        <f>SUM(E16:E21)</f>
        <v>0.99999999999999989</v>
      </c>
      <c r="F15" s="105">
        <f>SUM(F16:F21)</f>
        <v>103</v>
      </c>
      <c r="G15" s="107">
        <f>SUM(G16:G21)</f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5</v>
      </c>
      <c r="D16" s="96">
        <v>1</v>
      </c>
      <c r="E16" s="97">
        <f>+D16/$D$15</f>
        <v>7.0422535211267607E-3</v>
      </c>
      <c r="F16" s="96">
        <v>4</v>
      </c>
      <c r="G16" s="98">
        <f>+F16/$F$15</f>
        <v>3.8834951456310676E-2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70</v>
      </c>
      <c r="D17" s="96">
        <v>44</v>
      </c>
      <c r="E17" s="97">
        <f t="shared" ref="E17:E21" si="0">+D17/$D$15</f>
        <v>0.30985915492957744</v>
      </c>
      <c r="F17" s="96">
        <v>26</v>
      </c>
      <c r="G17" s="98">
        <f t="shared" ref="G17:G21" si="1">+F17/$F$15</f>
        <v>0.25242718446601942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76</v>
      </c>
      <c r="D18" s="96">
        <v>54</v>
      </c>
      <c r="E18" s="97">
        <f t="shared" si="0"/>
        <v>0.38028169014084506</v>
      </c>
      <c r="F18" s="96">
        <v>22</v>
      </c>
      <c r="G18" s="98">
        <f t="shared" si="1"/>
        <v>0.21359223300970873</v>
      </c>
      <c r="J18" s="108"/>
      <c r="K18" s="108"/>
    </row>
    <row r="19" spans="2:15" s="1" customFormat="1" x14ac:dyDescent="0.2">
      <c r="B19" s="22" t="s">
        <v>12</v>
      </c>
      <c r="C19" s="95">
        <f>D19+F19</f>
        <v>48</v>
      </c>
      <c r="D19" s="96">
        <v>24</v>
      </c>
      <c r="E19" s="97">
        <f t="shared" si="0"/>
        <v>0.16901408450704225</v>
      </c>
      <c r="F19" s="96">
        <v>24</v>
      </c>
      <c r="G19" s="98">
        <f t="shared" si="1"/>
        <v>0.23300970873786409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33</v>
      </c>
      <c r="D20" s="96">
        <v>14</v>
      </c>
      <c r="E20" s="97">
        <f t="shared" si="0"/>
        <v>9.8591549295774641E-2</v>
      </c>
      <c r="F20" s="96">
        <v>19</v>
      </c>
      <c r="G20" s="98">
        <f t="shared" si="1"/>
        <v>0.18446601941747573</v>
      </c>
      <c r="J20" s="108"/>
      <c r="K20" s="108"/>
    </row>
    <row r="21" spans="2:15" s="1" customFormat="1" x14ac:dyDescent="0.2">
      <c r="B21" s="27" t="s">
        <v>14</v>
      </c>
      <c r="C21" s="99">
        <f>D21+F21</f>
        <v>13</v>
      </c>
      <c r="D21" s="100">
        <v>5</v>
      </c>
      <c r="E21" s="101">
        <f t="shared" si="0"/>
        <v>3.5211267605633804E-2</v>
      </c>
      <c r="F21" s="100">
        <v>8</v>
      </c>
      <c r="G21" s="102">
        <f t="shared" si="1"/>
        <v>7.7669902912621352E-2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-4</v>
      </c>
    </row>
    <row r="29" spans="2:15" x14ac:dyDescent="0.25">
      <c r="C29" s="34" t="s">
        <v>10</v>
      </c>
      <c r="D29" s="103">
        <f>D17</f>
        <v>44</v>
      </c>
      <c r="E29" s="36">
        <f>-F17</f>
        <v>-26</v>
      </c>
    </row>
    <row r="30" spans="2:15" x14ac:dyDescent="0.25">
      <c r="C30" s="34" t="s">
        <v>11</v>
      </c>
      <c r="D30" s="103">
        <f t="shared" ref="D30:D33" si="3">D18</f>
        <v>54</v>
      </c>
      <c r="E30" s="36">
        <f>-F18</f>
        <v>-22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-24</v>
      </c>
    </row>
    <row r="32" spans="2:15" x14ac:dyDescent="0.25">
      <c r="C32" s="34" t="s">
        <v>13</v>
      </c>
      <c r="D32" s="103">
        <f t="shared" si="3"/>
        <v>14</v>
      </c>
      <c r="E32" s="36">
        <f t="shared" si="4"/>
        <v>-19</v>
      </c>
    </row>
    <row r="33" spans="2:6" x14ac:dyDescent="0.25">
      <c r="C33" s="34" t="s">
        <v>14</v>
      </c>
      <c r="D33" s="103">
        <f t="shared" si="3"/>
        <v>5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8" orientation="landscape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52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246</v>
      </c>
      <c r="D15" s="105">
        <f>SUM(D16:D21)</f>
        <v>143</v>
      </c>
      <c r="E15" s="106">
        <f>SUM(E16:E21)</f>
        <v>1</v>
      </c>
      <c r="F15" s="105">
        <f>SUM(F16:F21)</f>
        <v>103</v>
      </c>
      <c r="G15" s="107">
        <f>SUM(G16:G21)</f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5</v>
      </c>
      <c r="D16" s="96">
        <v>1</v>
      </c>
      <c r="E16" s="97">
        <f>+D16/$D$15</f>
        <v>6.993006993006993E-3</v>
      </c>
      <c r="F16" s="96">
        <v>4</v>
      </c>
      <c r="G16" s="98">
        <f>+F16/$F$15</f>
        <v>3.8834951456310676E-2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69</v>
      </c>
      <c r="D17" s="96">
        <v>44</v>
      </c>
      <c r="E17" s="97">
        <f t="shared" ref="E17:E21" si="0">+D17/$D$15</f>
        <v>0.30769230769230771</v>
      </c>
      <c r="F17" s="96">
        <v>25</v>
      </c>
      <c r="G17" s="98">
        <f t="shared" ref="G17:G21" si="1">+F17/$F$15</f>
        <v>0.24271844660194175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78</v>
      </c>
      <c r="D18" s="96">
        <v>55</v>
      </c>
      <c r="E18" s="97">
        <f t="shared" si="0"/>
        <v>0.38461538461538464</v>
      </c>
      <c r="F18" s="96">
        <v>23</v>
      </c>
      <c r="G18" s="98">
        <f t="shared" si="1"/>
        <v>0.22330097087378642</v>
      </c>
      <c r="J18" s="108"/>
      <c r="K18" s="108"/>
    </row>
    <row r="19" spans="2:15" s="1" customFormat="1" x14ac:dyDescent="0.2">
      <c r="B19" s="22" t="s">
        <v>12</v>
      </c>
      <c r="C19" s="95">
        <f>D19+F19</f>
        <v>48</v>
      </c>
      <c r="D19" s="96">
        <v>24</v>
      </c>
      <c r="E19" s="97">
        <f t="shared" si="0"/>
        <v>0.16783216783216784</v>
      </c>
      <c r="F19" s="96">
        <v>24</v>
      </c>
      <c r="G19" s="98">
        <f t="shared" si="1"/>
        <v>0.23300970873786409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33</v>
      </c>
      <c r="D20" s="96">
        <v>14</v>
      </c>
      <c r="E20" s="97">
        <f t="shared" si="0"/>
        <v>9.7902097902097904E-2</v>
      </c>
      <c r="F20" s="96">
        <v>19</v>
      </c>
      <c r="G20" s="98">
        <f t="shared" si="1"/>
        <v>0.18446601941747573</v>
      </c>
      <c r="J20" s="108"/>
      <c r="K20" s="108"/>
    </row>
    <row r="21" spans="2:15" s="1" customFormat="1" x14ac:dyDescent="0.2">
      <c r="B21" s="27" t="s">
        <v>14</v>
      </c>
      <c r="C21" s="99">
        <f>D21+F21</f>
        <v>13</v>
      </c>
      <c r="D21" s="100">
        <v>5</v>
      </c>
      <c r="E21" s="101">
        <f t="shared" si="0"/>
        <v>3.4965034965034968E-2</v>
      </c>
      <c r="F21" s="100">
        <v>8</v>
      </c>
      <c r="G21" s="102">
        <f t="shared" si="1"/>
        <v>7.7669902912621352E-2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-4</v>
      </c>
    </row>
    <row r="29" spans="2:15" x14ac:dyDescent="0.25">
      <c r="C29" s="34" t="s">
        <v>10</v>
      </c>
      <c r="D29" s="103">
        <f>D17</f>
        <v>44</v>
      </c>
      <c r="E29" s="36">
        <f>-F17</f>
        <v>-25</v>
      </c>
    </row>
    <row r="30" spans="2:15" x14ac:dyDescent="0.25">
      <c r="C30" s="34" t="s">
        <v>11</v>
      </c>
      <c r="D30" s="103">
        <f t="shared" ref="D30:D33" si="3">D18</f>
        <v>55</v>
      </c>
      <c r="E30" s="36">
        <f>-F18</f>
        <v>-23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-24</v>
      </c>
    </row>
    <row r="32" spans="2:15" x14ac:dyDescent="0.25">
      <c r="C32" s="34" t="s">
        <v>13</v>
      </c>
      <c r="D32" s="103">
        <f t="shared" si="3"/>
        <v>14</v>
      </c>
      <c r="E32" s="36">
        <f t="shared" si="4"/>
        <v>-19</v>
      </c>
    </row>
    <row r="33" spans="2:6" x14ac:dyDescent="0.25">
      <c r="C33" s="34" t="s">
        <v>14</v>
      </c>
      <c r="D33" s="103">
        <f t="shared" si="3"/>
        <v>5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8" orientation="landscape" r:id="rId1"/>
  <drawing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53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246</v>
      </c>
      <c r="D15" s="105">
        <f>SUM(D16:D21)</f>
        <v>143</v>
      </c>
      <c r="E15" s="106">
        <f>SUM(E16:E21)</f>
        <v>1</v>
      </c>
      <c r="F15" s="105">
        <f>SUM(F16:F21)</f>
        <v>103</v>
      </c>
      <c r="G15" s="107">
        <f>SUM(G16:G21)</f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5</v>
      </c>
      <c r="D16" s="96">
        <v>1</v>
      </c>
      <c r="E16" s="97">
        <f>+D16/$D$15</f>
        <v>6.993006993006993E-3</v>
      </c>
      <c r="F16" s="96">
        <v>4</v>
      </c>
      <c r="G16" s="98">
        <f>+F16/$F$15</f>
        <v>3.8834951456310676E-2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68</v>
      </c>
      <c r="D17" s="96">
        <v>43</v>
      </c>
      <c r="E17" s="97">
        <f t="shared" ref="E17:E21" si="0">+D17/$D$15</f>
        <v>0.30069930069930068</v>
      </c>
      <c r="F17" s="96">
        <v>25</v>
      </c>
      <c r="G17" s="98">
        <f t="shared" ref="G17:G21" si="1">+F17/$F$15</f>
        <v>0.24271844660194175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79</v>
      </c>
      <c r="D18" s="96">
        <v>56</v>
      </c>
      <c r="E18" s="97">
        <f t="shared" si="0"/>
        <v>0.39160839160839161</v>
      </c>
      <c r="F18" s="96">
        <v>23</v>
      </c>
      <c r="G18" s="98">
        <f t="shared" si="1"/>
        <v>0.22330097087378642</v>
      </c>
      <c r="J18" s="108"/>
      <c r="K18" s="108"/>
    </row>
    <row r="19" spans="2:15" s="1" customFormat="1" x14ac:dyDescent="0.2">
      <c r="B19" s="22" t="s">
        <v>12</v>
      </c>
      <c r="C19" s="95">
        <f>D19+F19</f>
        <v>48</v>
      </c>
      <c r="D19" s="96">
        <v>24</v>
      </c>
      <c r="E19" s="97">
        <f t="shared" si="0"/>
        <v>0.16783216783216784</v>
      </c>
      <c r="F19" s="96">
        <v>24</v>
      </c>
      <c r="G19" s="98">
        <f t="shared" si="1"/>
        <v>0.23300970873786409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33</v>
      </c>
      <c r="D20" s="96">
        <v>14</v>
      </c>
      <c r="E20" s="97">
        <f t="shared" si="0"/>
        <v>9.7902097902097904E-2</v>
      </c>
      <c r="F20" s="96">
        <v>19</v>
      </c>
      <c r="G20" s="98">
        <f t="shared" si="1"/>
        <v>0.18446601941747573</v>
      </c>
      <c r="J20" s="108"/>
      <c r="K20" s="108"/>
    </row>
    <row r="21" spans="2:15" s="1" customFormat="1" x14ac:dyDescent="0.2">
      <c r="B21" s="27" t="s">
        <v>14</v>
      </c>
      <c r="C21" s="99">
        <f>D21+F21</f>
        <v>13</v>
      </c>
      <c r="D21" s="100">
        <v>5</v>
      </c>
      <c r="E21" s="101">
        <f t="shared" si="0"/>
        <v>3.4965034965034968E-2</v>
      </c>
      <c r="F21" s="100">
        <v>8</v>
      </c>
      <c r="G21" s="102">
        <f t="shared" si="1"/>
        <v>7.7669902912621352E-2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-4</v>
      </c>
    </row>
    <row r="29" spans="2:15" x14ac:dyDescent="0.25">
      <c r="C29" s="34" t="s">
        <v>10</v>
      </c>
      <c r="D29" s="103">
        <f>D17</f>
        <v>43</v>
      </c>
      <c r="E29" s="36">
        <f>-F17</f>
        <v>-25</v>
      </c>
    </row>
    <row r="30" spans="2:15" x14ac:dyDescent="0.25">
      <c r="C30" s="34" t="s">
        <v>11</v>
      </c>
      <c r="D30" s="103">
        <f t="shared" ref="D30:D33" si="3">D18</f>
        <v>56</v>
      </c>
      <c r="E30" s="36">
        <f>-F18</f>
        <v>-23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-24</v>
      </c>
    </row>
    <row r="32" spans="2:15" x14ac:dyDescent="0.25">
      <c r="C32" s="34" t="s">
        <v>13</v>
      </c>
      <c r="D32" s="103">
        <f t="shared" si="3"/>
        <v>14</v>
      </c>
      <c r="E32" s="36">
        <f t="shared" si="4"/>
        <v>-19</v>
      </c>
    </row>
    <row r="33" spans="2:6" x14ac:dyDescent="0.25">
      <c r="C33" s="34" t="s">
        <v>14</v>
      </c>
      <c r="D33" s="103">
        <f t="shared" si="3"/>
        <v>5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6" orientation="landscape" r:id="rId1"/>
  <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54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248</v>
      </c>
      <c r="D15" s="105">
        <f>SUM(D16:D21)</f>
        <v>144</v>
      </c>
      <c r="E15" s="106">
        <f>SUM(E16:E21)</f>
        <v>0.99999999999999989</v>
      </c>
      <c r="F15" s="105">
        <f>SUM(F16:F21)</f>
        <v>104</v>
      </c>
      <c r="G15" s="107">
        <f>SUM(G16:G21)</f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4</v>
      </c>
      <c r="D16" s="96">
        <v>1</v>
      </c>
      <c r="E16" s="97">
        <f>+D16/$D$15</f>
        <v>6.9444444444444441E-3</v>
      </c>
      <c r="F16" s="96">
        <v>3</v>
      </c>
      <c r="G16" s="98">
        <f>+F16/$F$15</f>
        <v>2.8846153846153848E-2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69</v>
      </c>
      <c r="D17" s="96">
        <v>43</v>
      </c>
      <c r="E17" s="97">
        <f t="shared" ref="E17:E21" si="0">+D17/$D$15</f>
        <v>0.2986111111111111</v>
      </c>
      <c r="F17" s="96">
        <v>26</v>
      </c>
      <c r="G17" s="98">
        <f t="shared" ref="G17:G21" si="1">+F17/$F$15</f>
        <v>0.25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81</v>
      </c>
      <c r="D18" s="96">
        <v>58</v>
      </c>
      <c r="E18" s="97">
        <f t="shared" si="0"/>
        <v>0.40277777777777779</v>
      </c>
      <c r="F18" s="96">
        <v>23</v>
      </c>
      <c r="G18" s="98">
        <f t="shared" si="1"/>
        <v>0.22115384615384615</v>
      </c>
      <c r="J18" s="108"/>
      <c r="K18" s="108"/>
    </row>
    <row r="19" spans="2:15" s="1" customFormat="1" x14ac:dyDescent="0.2">
      <c r="B19" s="22" t="s">
        <v>12</v>
      </c>
      <c r="C19" s="95">
        <f>D19+F19</f>
        <v>47</v>
      </c>
      <c r="D19" s="96">
        <v>23</v>
      </c>
      <c r="E19" s="97">
        <f t="shared" si="0"/>
        <v>0.15972222222222221</v>
      </c>
      <c r="F19" s="96">
        <v>24</v>
      </c>
      <c r="G19" s="98">
        <f t="shared" si="1"/>
        <v>0.23076923076923078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34</v>
      </c>
      <c r="D20" s="96">
        <v>14</v>
      </c>
      <c r="E20" s="97">
        <f t="shared" si="0"/>
        <v>9.7222222222222224E-2</v>
      </c>
      <c r="F20" s="96">
        <v>20</v>
      </c>
      <c r="G20" s="98">
        <f t="shared" si="1"/>
        <v>0.19230769230769232</v>
      </c>
      <c r="J20" s="108"/>
      <c r="K20" s="108"/>
    </row>
    <row r="21" spans="2:15" s="1" customFormat="1" x14ac:dyDescent="0.2">
      <c r="B21" s="27" t="s">
        <v>14</v>
      </c>
      <c r="C21" s="99">
        <f>D21+F21</f>
        <v>13</v>
      </c>
      <c r="D21" s="100">
        <v>5</v>
      </c>
      <c r="E21" s="101">
        <f t="shared" si="0"/>
        <v>3.4722222222222224E-2</v>
      </c>
      <c r="F21" s="100">
        <v>8</v>
      </c>
      <c r="G21" s="102">
        <f t="shared" si="1"/>
        <v>7.6923076923076927E-2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-3</v>
      </c>
    </row>
    <row r="29" spans="2:15" x14ac:dyDescent="0.25">
      <c r="C29" s="34" t="s">
        <v>10</v>
      </c>
      <c r="D29" s="103">
        <f>D17</f>
        <v>43</v>
      </c>
      <c r="E29" s="36">
        <f>-F17</f>
        <v>-26</v>
      </c>
    </row>
    <row r="30" spans="2:15" x14ac:dyDescent="0.25">
      <c r="C30" s="34" t="s">
        <v>11</v>
      </c>
      <c r="D30" s="103">
        <f t="shared" ref="D30:D33" si="3">D18</f>
        <v>58</v>
      </c>
      <c r="E30" s="36">
        <f>-F18</f>
        <v>-23</v>
      </c>
    </row>
    <row r="31" spans="2:15" x14ac:dyDescent="0.25">
      <c r="C31" s="34" t="s">
        <v>12</v>
      </c>
      <c r="D31" s="103">
        <f t="shared" si="3"/>
        <v>23</v>
      </c>
      <c r="E31" s="36">
        <f t="shared" ref="E31:E33" si="4">-F19</f>
        <v>-24</v>
      </c>
    </row>
    <row r="32" spans="2:15" x14ac:dyDescent="0.25">
      <c r="C32" s="34" t="s">
        <v>13</v>
      </c>
      <c r="D32" s="103">
        <f t="shared" si="3"/>
        <v>14</v>
      </c>
      <c r="E32" s="36">
        <f t="shared" si="4"/>
        <v>-20</v>
      </c>
    </row>
    <row r="33" spans="2:6" x14ac:dyDescent="0.25">
      <c r="C33" s="34" t="s">
        <v>14</v>
      </c>
      <c r="D33" s="103">
        <f t="shared" si="3"/>
        <v>5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55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245</v>
      </c>
      <c r="D15" s="105">
        <f>SUM(D16:D21)</f>
        <v>143</v>
      </c>
      <c r="E15" s="106">
        <f>SUM(E16:E21)</f>
        <v>1</v>
      </c>
      <c r="F15" s="105">
        <f>SUM(F16:F21)</f>
        <v>102</v>
      </c>
      <c r="G15" s="107">
        <f>SUM(G16:G21)</f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4</v>
      </c>
      <c r="D16" s="96">
        <v>1</v>
      </c>
      <c r="E16" s="97">
        <f>+D16/$D$15</f>
        <v>6.993006993006993E-3</v>
      </c>
      <c r="F16" s="96">
        <v>3</v>
      </c>
      <c r="G16" s="98">
        <f>+F16/$F$15</f>
        <v>2.9411764705882353E-2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68</v>
      </c>
      <c r="D17" s="96">
        <v>43</v>
      </c>
      <c r="E17" s="97">
        <f t="shared" ref="E17:E21" si="0">+D17/$D$15</f>
        <v>0.30069930069930068</v>
      </c>
      <c r="F17" s="96">
        <v>25</v>
      </c>
      <c r="G17" s="98">
        <f t="shared" ref="G17:G21" si="1">+F17/$F$15</f>
        <v>0.24509803921568626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79</v>
      </c>
      <c r="D18" s="96">
        <v>57</v>
      </c>
      <c r="E18" s="97">
        <f t="shared" si="0"/>
        <v>0.39860139860139859</v>
      </c>
      <c r="F18" s="96">
        <v>22</v>
      </c>
      <c r="G18" s="98">
        <f t="shared" si="1"/>
        <v>0.21568627450980393</v>
      </c>
      <c r="J18" s="108"/>
      <c r="K18" s="108"/>
    </row>
    <row r="19" spans="2:15" s="1" customFormat="1" x14ac:dyDescent="0.2">
      <c r="B19" s="22" t="s">
        <v>12</v>
      </c>
      <c r="C19" s="95">
        <f>D19+F19</f>
        <v>48</v>
      </c>
      <c r="D19" s="96">
        <v>24</v>
      </c>
      <c r="E19" s="97">
        <f t="shared" si="0"/>
        <v>0.16783216783216784</v>
      </c>
      <c r="F19" s="96">
        <v>24</v>
      </c>
      <c r="G19" s="98">
        <f t="shared" si="1"/>
        <v>0.23529411764705882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34</v>
      </c>
      <c r="D20" s="96">
        <v>14</v>
      </c>
      <c r="E20" s="97">
        <f t="shared" si="0"/>
        <v>9.7902097902097904E-2</v>
      </c>
      <c r="F20" s="96">
        <v>20</v>
      </c>
      <c r="G20" s="98">
        <f t="shared" si="1"/>
        <v>0.19607843137254902</v>
      </c>
      <c r="J20" s="108"/>
      <c r="K20" s="108"/>
    </row>
    <row r="21" spans="2:15" s="1" customFormat="1" x14ac:dyDescent="0.2">
      <c r="B21" s="27" t="s">
        <v>14</v>
      </c>
      <c r="C21" s="99">
        <f>D21+F21</f>
        <v>12</v>
      </c>
      <c r="D21" s="100">
        <v>4</v>
      </c>
      <c r="E21" s="101">
        <f t="shared" si="0"/>
        <v>2.7972027972027972E-2</v>
      </c>
      <c r="F21" s="100">
        <v>8</v>
      </c>
      <c r="G21" s="102">
        <f t="shared" si="1"/>
        <v>7.8431372549019607E-2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-3</v>
      </c>
    </row>
    <row r="29" spans="2:15" x14ac:dyDescent="0.25">
      <c r="C29" s="34" t="s">
        <v>10</v>
      </c>
      <c r="D29" s="103">
        <f>D17</f>
        <v>43</v>
      </c>
      <c r="E29" s="36">
        <f>-F17</f>
        <v>-25</v>
      </c>
    </row>
    <row r="30" spans="2:15" x14ac:dyDescent="0.25">
      <c r="C30" s="34" t="s">
        <v>11</v>
      </c>
      <c r="D30" s="103">
        <f t="shared" ref="D30:D33" si="3">D18</f>
        <v>57</v>
      </c>
      <c r="E30" s="36">
        <f>-F18</f>
        <v>-22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-24</v>
      </c>
    </row>
    <row r="32" spans="2:15" x14ac:dyDescent="0.25">
      <c r="C32" s="34" t="s">
        <v>13</v>
      </c>
      <c r="D32" s="103">
        <f t="shared" si="3"/>
        <v>14</v>
      </c>
      <c r="E32" s="36">
        <f t="shared" si="4"/>
        <v>-20</v>
      </c>
    </row>
    <row r="33" spans="2:6" x14ac:dyDescent="0.25">
      <c r="C33" s="34" t="s">
        <v>14</v>
      </c>
      <c r="D33" s="103">
        <f t="shared" si="3"/>
        <v>4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dimension ref="B1:P42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56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244</v>
      </c>
      <c r="D15" s="105">
        <f>SUM(D16:D21)</f>
        <v>144</v>
      </c>
      <c r="E15" s="106">
        <f>SUM(E16:E21)</f>
        <v>0.99999999999999989</v>
      </c>
      <c r="F15" s="105">
        <f>SUM(F16:F21)</f>
        <v>100</v>
      </c>
      <c r="G15" s="107">
        <f>SUM(G16:G21)</f>
        <v>0.99999999999999989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4</v>
      </c>
      <c r="D16" s="96">
        <v>1</v>
      </c>
      <c r="E16" s="97">
        <f>+D16/$D$15</f>
        <v>6.9444444444444441E-3</v>
      </c>
      <c r="F16" s="96">
        <v>3</v>
      </c>
      <c r="G16" s="98">
        <f>+F16/$F$15</f>
        <v>0.03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66</v>
      </c>
      <c r="D17" s="96">
        <v>42</v>
      </c>
      <c r="E17" s="97">
        <f t="shared" ref="E17:E21" si="0">+D17/$D$15</f>
        <v>0.29166666666666669</v>
      </c>
      <c r="F17" s="96">
        <v>24</v>
      </c>
      <c r="G17" s="98">
        <f t="shared" ref="G17:G21" si="1">+F17/$F$15</f>
        <v>0.24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79</v>
      </c>
      <c r="D18" s="96">
        <v>59</v>
      </c>
      <c r="E18" s="97">
        <f t="shared" si="0"/>
        <v>0.40972222222222221</v>
      </c>
      <c r="F18" s="96">
        <v>20</v>
      </c>
      <c r="G18" s="98">
        <f t="shared" si="1"/>
        <v>0.2</v>
      </c>
      <c r="J18" s="108"/>
      <c r="K18" s="108"/>
    </row>
    <row r="19" spans="2:15" s="1" customFormat="1" x14ac:dyDescent="0.2">
      <c r="B19" s="22" t="s">
        <v>12</v>
      </c>
      <c r="C19" s="95">
        <f>D19+F19</f>
        <v>49</v>
      </c>
      <c r="D19" s="96">
        <v>24</v>
      </c>
      <c r="E19" s="97">
        <f t="shared" si="0"/>
        <v>0.16666666666666666</v>
      </c>
      <c r="F19" s="96">
        <v>25</v>
      </c>
      <c r="G19" s="98">
        <f t="shared" si="1"/>
        <v>0.25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34</v>
      </c>
      <c r="D20" s="96">
        <v>14</v>
      </c>
      <c r="E20" s="97">
        <f t="shared" si="0"/>
        <v>9.7222222222222224E-2</v>
      </c>
      <c r="F20" s="96">
        <v>20</v>
      </c>
      <c r="G20" s="98">
        <f t="shared" si="1"/>
        <v>0.2</v>
      </c>
      <c r="J20" s="108"/>
      <c r="K20" s="108"/>
    </row>
    <row r="21" spans="2:15" s="1" customFormat="1" x14ac:dyDescent="0.2">
      <c r="B21" s="27" t="s">
        <v>14</v>
      </c>
      <c r="C21" s="99">
        <f>D21+F21</f>
        <v>12</v>
      </c>
      <c r="D21" s="100">
        <v>4</v>
      </c>
      <c r="E21" s="101">
        <f t="shared" si="0"/>
        <v>2.7777777777777776E-2</v>
      </c>
      <c r="F21" s="100">
        <v>8</v>
      </c>
      <c r="G21" s="102">
        <f t="shared" si="1"/>
        <v>0.08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-3</v>
      </c>
    </row>
    <row r="29" spans="2:15" x14ac:dyDescent="0.25">
      <c r="C29" s="34" t="s">
        <v>10</v>
      </c>
      <c r="D29" s="103">
        <f>D17</f>
        <v>42</v>
      </c>
      <c r="E29" s="36">
        <f>-F17</f>
        <v>-24</v>
      </c>
    </row>
    <row r="30" spans="2:15" x14ac:dyDescent="0.25">
      <c r="C30" s="34" t="s">
        <v>11</v>
      </c>
      <c r="D30" s="103">
        <f t="shared" ref="D30:D33" si="3">D18</f>
        <v>59</v>
      </c>
      <c r="E30" s="36">
        <f>-F18</f>
        <v>-20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-25</v>
      </c>
    </row>
    <row r="32" spans="2:15" x14ac:dyDescent="0.25">
      <c r="C32" s="34" t="s">
        <v>13</v>
      </c>
      <c r="D32" s="103">
        <f t="shared" si="3"/>
        <v>14</v>
      </c>
      <c r="E32" s="36">
        <f t="shared" si="4"/>
        <v>-20</v>
      </c>
    </row>
    <row r="33" spans="2:6" x14ac:dyDescent="0.25">
      <c r="C33" s="34" t="s">
        <v>14</v>
      </c>
      <c r="D33" s="103">
        <f t="shared" si="3"/>
        <v>4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57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245</v>
      </c>
      <c r="D15" s="105">
        <f>SUM(D16:D21)</f>
        <v>144</v>
      </c>
      <c r="E15" s="106">
        <f>SUM(E16:E21)</f>
        <v>0.99999999999999989</v>
      </c>
      <c r="F15" s="105">
        <f>SUM(F16:F21)</f>
        <v>101</v>
      </c>
      <c r="G15" s="107">
        <f>SUM(G16:G21)</f>
        <v>0.99999999999999989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3</v>
      </c>
      <c r="D16" s="96">
        <v>1</v>
      </c>
      <c r="E16" s="97">
        <f>+D16/$D$15</f>
        <v>6.9444444444444441E-3</v>
      </c>
      <c r="F16" s="96">
        <v>2</v>
      </c>
      <c r="G16" s="98">
        <f>+F16/$F$15</f>
        <v>1.9801980198019802E-2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68</v>
      </c>
      <c r="D17" s="96">
        <v>43</v>
      </c>
      <c r="E17" s="97">
        <f t="shared" ref="E17:E21" si="0">+D17/$D$15</f>
        <v>0.2986111111111111</v>
      </c>
      <c r="F17" s="96">
        <v>25</v>
      </c>
      <c r="G17" s="98">
        <f t="shared" ref="G17:G21" si="1">+F17/$F$15</f>
        <v>0.24752475247524752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79</v>
      </c>
      <c r="D18" s="96">
        <v>58</v>
      </c>
      <c r="E18" s="97">
        <f t="shared" si="0"/>
        <v>0.40277777777777779</v>
      </c>
      <c r="F18" s="96">
        <v>21</v>
      </c>
      <c r="G18" s="98">
        <f t="shared" si="1"/>
        <v>0.20792079207920791</v>
      </c>
      <c r="J18" s="108"/>
      <c r="K18" s="108"/>
    </row>
    <row r="19" spans="2:15" s="1" customFormat="1" x14ac:dyDescent="0.2">
      <c r="B19" s="22" t="s">
        <v>12</v>
      </c>
      <c r="C19" s="95">
        <f>D19+F19</f>
        <v>49</v>
      </c>
      <c r="D19" s="96">
        <v>24</v>
      </c>
      <c r="E19" s="97">
        <f t="shared" si="0"/>
        <v>0.16666666666666666</v>
      </c>
      <c r="F19" s="96">
        <v>25</v>
      </c>
      <c r="G19" s="98">
        <f t="shared" si="1"/>
        <v>0.24752475247524752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33</v>
      </c>
      <c r="D20" s="96">
        <v>13</v>
      </c>
      <c r="E20" s="97">
        <f t="shared" si="0"/>
        <v>9.0277777777777776E-2</v>
      </c>
      <c r="F20" s="96">
        <v>20</v>
      </c>
      <c r="G20" s="98">
        <f t="shared" si="1"/>
        <v>0.19801980198019803</v>
      </c>
      <c r="J20" s="108"/>
      <c r="K20" s="108"/>
    </row>
    <row r="21" spans="2:15" s="1" customFormat="1" x14ac:dyDescent="0.2">
      <c r="B21" s="27" t="s">
        <v>14</v>
      </c>
      <c r="C21" s="99">
        <f>D21+F21</f>
        <v>13</v>
      </c>
      <c r="D21" s="100">
        <v>5</v>
      </c>
      <c r="E21" s="101">
        <f t="shared" si="0"/>
        <v>3.4722222222222224E-2</v>
      </c>
      <c r="F21" s="100">
        <v>8</v>
      </c>
      <c r="G21" s="102">
        <f t="shared" si="1"/>
        <v>7.9207920792079209E-2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-2</v>
      </c>
    </row>
    <row r="29" spans="2:15" x14ac:dyDescent="0.25">
      <c r="C29" s="34" t="s">
        <v>10</v>
      </c>
      <c r="D29" s="103">
        <f>D17</f>
        <v>43</v>
      </c>
      <c r="E29" s="36">
        <f>-F17</f>
        <v>-25</v>
      </c>
    </row>
    <row r="30" spans="2:15" x14ac:dyDescent="0.25">
      <c r="C30" s="34" t="s">
        <v>11</v>
      </c>
      <c r="D30" s="103">
        <f t="shared" ref="D30:D33" si="3">D18</f>
        <v>58</v>
      </c>
      <c r="E30" s="36">
        <f>-F18</f>
        <v>-21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-25</v>
      </c>
    </row>
    <row r="32" spans="2:15" x14ac:dyDescent="0.25">
      <c r="C32" s="34" t="s">
        <v>13</v>
      </c>
      <c r="D32" s="103">
        <f t="shared" si="3"/>
        <v>13</v>
      </c>
      <c r="E32" s="36">
        <f t="shared" si="4"/>
        <v>-20</v>
      </c>
    </row>
    <row r="33" spans="2:6" x14ac:dyDescent="0.25">
      <c r="C33" s="34" t="s">
        <v>14</v>
      </c>
      <c r="D33" s="103">
        <f t="shared" si="3"/>
        <v>5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dimension ref="B1:P42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58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247</v>
      </c>
      <c r="D15" s="105">
        <f>SUM(D16:D21)</f>
        <v>145</v>
      </c>
      <c r="E15" s="106">
        <f>SUM(E16:E21)</f>
        <v>1</v>
      </c>
      <c r="F15" s="105">
        <f>SUM(F16:F21)</f>
        <v>102</v>
      </c>
      <c r="G15" s="107">
        <f>SUM(G16:G21)</f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3</v>
      </c>
      <c r="D16" s="96">
        <v>1</v>
      </c>
      <c r="E16" s="97">
        <f>+D16/$D$15</f>
        <v>6.8965517241379309E-3</v>
      </c>
      <c r="F16" s="96">
        <v>2</v>
      </c>
      <c r="G16" s="98">
        <f>+F16/$F$15</f>
        <v>1.9607843137254902E-2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67</v>
      </c>
      <c r="D17" s="96">
        <v>42</v>
      </c>
      <c r="E17" s="97">
        <f t="shared" ref="E17:E21" si="0">+D17/$D$15</f>
        <v>0.28965517241379313</v>
      </c>
      <c r="F17" s="96">
        <v>25</v>
      </c>
      <c r="G17" s="98">
        <f t="shared" ref="G17:G21" si="1">+F17/$F$15</f>
        <v>0.24509803921568626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82</v>
      </c>
      <c r="D18" s="96">
        <v>60</v>
      </c>
      <c r="E18" s="97">
        <f t="shared" si="0"/>
        <v>0.41379310344827586</v>
      </c>
      <c r="F18" s="96">
        <v>22</v>
      </c>
      <c r="G18" s="98">
        <f t="shared" si="1"/>
        <v>0.21568627450980393</v>
      </c>
      <c r="J18" s="108"/>
      <c r="K18" s="108"/>
    </row>
    <row r="19" spans="2:15" s="1" customFormat="1" x14ac:dyDescent="0.2">
      <c r="B19" s="22" t="s">
        <v>12</v>
      </c>
      <c r="C19" s="95">
        <f>D19+F19</f>
        <v>49</v>
      </c>
      <c r="D19" s="96">
        <v>24</v>
      </c>
      <c r="E19" s="97">
        <f t="shared" si="0"/>
        <v>0.16551724137931034</v>
      </c>
      <c r="F19" s="96">
        <v>25</v>
      </c>
      <c r="G19" s="98">
        <f t="shared" si="1"/>
        <v>0.24509803921568626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33</v>
      </c>
      <c r="D20" s="96">
        <v>13</v>
      </c>
      <c r="E20" s="97">
        <f t="shared" si="0"/>
        <v>8.9655172413793102E-2</v>
      </c>
      <c r="F20" s="96">
        <v>20</v>
      </c>
      <c r="G20" s="98">
        <f t="shared" si="1"/>
        <v>0.19607843137254902</v>
      </c>
      <c r="J20" s="108"/>
      <c r="K20" s="108"/>
    </row>
    <row r="21" spans="2:15" s="1" customFormat="1" x14ac:dyDescent="0.2">
      <c r="B21" s="27" t="s">
        <v>14</v>
      </c>
      <c r="C21" s="99">
        <f>D21+F21</f>
        <v>13</v>
      </c>
      <c r="D21" s="100">
        <v>5</v>
      </c>
      <c r="E21" s="101">
        <f t="shared" si="0"/>
        <v>3.4482758620689655E-2</v>
      </c>
      <c r="F21" s="100">
        <v>8</v>
      </c>
      <c r="G21" s="102">
        <f t="shared" si="1"/>
        <v>7.8431372549019607E-2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-2</v>
      </c>
    </row>
    <row r="29" spans="2:15" x14ac:dyDescent="0.25">
      <c r="C29" s="34" t="s">
        <v>10</v>
      </c>
      <c r="D29" s="103">
        <f>D17</f>
        <v>42</v>
      </c>
      <c r="E29" s="36">
        <f>-F17</f>
        <v>-25</v>
      </c>
    </row>
    <row r="30" spans="2:15" x14ac:dyDescent="0.25">
      <c r="C30" s="34" t="s">
        <v>11</v>
      </c>
      <c r="D30" s="103">
        <f t="shared" ref="D30:D33" si="3">D18</f>
        <v>60</v>
      </c>
      <c r="E30" s="36">
        <f>-F18</f>
        <v>-22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-25</v>
      </c>
    </row>
    <row r="32" spans="2:15" x14ac:dyDescent="0.25">
      <c r="C32" s="34" t="s">
        <v>13</v>
      </c>
      <c r="D32" s="103">
        <f t="shared" si="3"/>
        <v>13</v>
      </c>
      <c r="E32" s="36">
        <f t="shared" si="4"/>
        <v>-20</v>
      </c>
    </row>
    <row r="33" spans="2:6" x14ac:dyDescent="0.25">
      <c r="C33" s="34" t="s">
        <v>14</v>
      </c>
      <c r="D33" s="103">
        <f t="shared" si="3"/>
        <v>5</v>
      </c>
      <c r="E33" s="36">
        <f t="shared" si="4"/>
        <v>-8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59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245</v>
      </c>
      <c r="D15" s="105">
        <f>SUM(D16:D21)</f>
        <v>144</v>
      </c>
      <c r="E15" s="106">
        <f>SUM(E16:E21)</f>
        <v>0.99999999999999989</v>
      </c>
      <c r="F15" s="105">
        <f>SUM(F16:F21)</f>
        <v>101</v>
      </c>
      <c r="G15" s="107">
        <f>SUM(G16:G21)</f>
        <v>0.99999999999999989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2</v>
      </c>
      <c r="D16" s="96">
        <v>1</v>
      </c>
      <c r="E16" s="97">
        <f>+D16/$D$15</f>
        <v>6.9444444444444441E-3</v>
      </c>
      <c r="F16" s="96">
        <v>1</v>
      </c>
      <c r="G16" s="98">
        <f>+F16/$F$15</f>
        <v>9.9009900990099011E-3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68</v>
      </c>
      <c r="D17" s="96">
        <v>43</v>
      </c>
      <c r="E17" s="97">
        <f t="shared" ref="E17:E21" si="0">+D17/$D$15</f>
        <v>0.2986111111111111</v>
      </c>
      <c r="F17" s="96">
        <v>25</v>
      </c>
      <c r="G17" s="98">
        <f t="shared" ref="G17:G21" si="1">+F17/$F$15</f>
        <v>0.24752475247524752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81</v>
      </c>
      <c r="D18" s="96">
        <v>59</v>
      </c>
      <c r="E18" s="97">
        <f t="shared" si="0"/>
        <v>0.40972222222222221</v>
      </c>
      <c r="F18" s="96">
        <v>22</v>
      </c>
      <c r="G18" s="98">
        <f t="shared" si="1"/>
        <v>0.21782178217821782</v>
      </c>
      <c r="J18" s="108"/>
      <c r="K18" s="108"/>
    </row>
    <row r="19" spans="2:15" s="1" customFormat="1" x14ac:dyDescent="0.2">
      <c r="B19" s="22" t="s">
        <v>12</v>
      </c>
      <c r="C19" s="95">
        <f>D19+F19</f>
        <v>49</v>
      </c>
      <c r="D19" s="96">
        <v>24</v>
      </c>
      <c r="E19" s="97">
        <f t="shared" si="0"/>
        <v>0.16666666666666666</v>
      </c>
      <c r="F19" s="96">
        <v>25</v>
      </c>
      <c r="G19" s="98">
        <f t="shared" si="1"/>
        <v>0.24752475247524752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30</v>
      </c>
      <c r="D20" s="96">
        <v>11</v>
      </c>
      <c r="E20" s="97">
        <f t="shared" si="0"/>
        <v>7.6388888888888895E-2</v>
      </c>
      <c r="F20" s="96">
        <v>19</v>
      </c>
      <c r="G20" s="98">
        <f t="shared" si="1"/>
        <v>0.18811881188118812</v>
      </c>
      <c r="J20" s="108"/>
      <c r="K20" s="108"/>
    </row>
    <row r="21" spans="2:15" s="1" customFormat="1" x14ac:dyDescent="0.2">
      <c r="B21" s="27" t="s">
        <v>14</v>
      </c>
      <c r="C21" s="99">
        <f>D21+F21</f>
        <v>15</v>
      </c>
      <c r="D21" s="100">
        <v>6</v>
      </c>
      <c r="E21" s="101">
        <f t="shared" si="0"/>
        <v>4.1666666666666664E-2</v>
      </c>
      <c r="F21" s="100">
        <v>9</v>
      </c>
      <c r="G21" s="102">
        <f t="shared" si="1"/>
        <v>8.9108910891089105E-2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1</v>
      </c>
      <c r="E28" s="36">
        <f>-F16</f>
        <v>-1</v>
      </c>
    </row>
    <row r="29" spans="2:15" x14ac:dyDescent="0.25">
      <c r="C29" s="34" t="s">
        <v>10</v>
      </c>
      <c r="D29" s="103">
        <f>D17</f>
        <v>43</v>
      </c>
      <c r="E29" s="36">
        <f>-F17</f>
        <v>-25</v>
      </c>
    </row>
    <row r="30" spans="2:15" x14ac:dyDescent="0.25">
      <c r="C30" s="34" t="s">
        <v>11</v>
      </c>
      <c r="D30" s="103">
        <f t="shared" ref="D30:D33" si="3">D18</f>
        <v>59</v>
      </c>
      <c r="E30" s="36">
        <f>-F18</f>
        <v>-22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-25</v>
      </c>
    </row>
    <row r="32" spans="2:15" x14ac:dyDescent="0.25">
      <c r="C32" s="34" t="s">
        <v>13</v>
      </c>
      <c r="D32" s="103">
        <f t="shared" si="3"/>
        <v>11</v>
      </c>
      <c r="E32" s="36">
        <f t="shared" si="4"/>
        <v>-19</v>
      </c>
    </row>
    <row r="33" spans="2:6" x14ac:dyDescent="0.25">
      <c r="C33" s="34" t="s">
        <v>14</v>
      </c>
      <c r="D33" s="103">
        <f t="shared" si="3"/>
        <v>6</v>
      </c>
      <c r="E33" s="36">
        <f t="shared" si="4"/>
        <v>-9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60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246</v>
      </c>
      <c r="D15" s="105">
        <f>SUM(D16:D21)</f>
        <v>145</v>
      </c>
      <c r="E15" s="106">
        <f>SUM(E16:E21)</f>
        <v>1</v>
      </c>
      <c r="F15" s="105">
        <f>SUM(F16:F21)</f>
        <v>101</v>
      </c>
      <c r="G15" s="107">
        <f>SUM(G16:G21)</f>
        <v>0.99999999999999989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95">
        <f>D16+F16</f>
        <v>1</v>
      </c>
      <c r="D16" s="96">
        <v>0</v>
      </c>
      <c r="E16" s="97">
        <f>+D16/$D$15</f>
        <v>0</v>
      </c>
      <c r="F16" s="96">
        <v>1</v>
      </c>
      <c r="G16" s="98">
        <f>+F16/$F$15</f>
        <v>9.9009900990099011E-3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95">
        <f>D17+F17</f>
        <v>70</v>
      </c>
      <c r="D17" s="96">
        <v>44</v>
      </c>
      <c r="E17" s="97">
        <f t="shared" ref="E17:E21" si="0">+D17/$D$15</f>
        <v>0.30344827586206896</v>
      </c>
      <c r="F17" s="96">
        <v>26</v>
      </c>
      <c r="G17" s="98">
        <f t="shared" ref="G17:G21" si="1">+F17/$F$15</f>
        <v>0.25742574257425743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95">
        <f t="shared" ref="C18:C20" si="2">D18+F18</f>
        <v>80</v>
      </c>
      <c r="D18" s="96">
        <v>60</v>
      </c>
      <c r="E18" s="97">
        <f t="shared" si="0"/>
        <v>0.41379310344827586</v>
      </c>
      <c r="F18" s="96">
        <v>20</v>
      </c>
      <c r="G18" s="98">
        <f t="shared" si="1"/>
        <v>0.19801980198019803</v>
      </c>
      <c r="J18" s="108"/>
      <c r="K18" s="108"/>
    </row>
    <row r="19" spans="2:15" s="1" customFormat="1" x14ac:dyDescent="0.2">
      <c r="B19" s="22" t="s">
        <v>12</v>
      </c>
      <c r="C19" s="95">
        <f>D19+F19</f>
        <v>50</v>
      </c>
      <c r="D19" s="96">
        <v>24</v>
      </c>
      <c r="E19" s="97">
        <f t="shared" si="0"/>
        <v>0.16551724137931034</v>
      </c>
      <c r="F19" s="96">
        <v>26</v>
      </c>
      <c r="G19" s="98">
        <f t="shared" si="1"/>
        <v>0.25742574257425743</v>
      </c>
      <c r="J19" s="108"/>
      <c r="K19" s="108"/>
    </row>
    <row r="20" spans="2:15" s="1" customFormat="1" x14ac:dyDescent="0.2">
      <c r="B20" s="22" t="s">
        <v>13</v>
      </c>
      <c r="C20" s="95">
        <f t="shared" si="2"/>
        <v>29</v>
      </c>
      <c r="D20" s="96">
        <v>11</v>
      </c>
      <c r="E20" s="97">
        <f t="shared" si="0"/>
        <v>7.586206896551724E-2</v>
      </c>
      <c r="F20" s="96">
        <v>18</v>
      </c>
      <c r="G20" s="98">
        <f t="shared" si="1"/>
        <v>0.17821782178217821</v>
      </c>
      <c r="J20" s="108"/>
      <c r="K20" s="108"/>
    </row>
    <row r="21" spans="2:15" s="1" customFormat="1" x14ac:dyDescent="0.2">
      <c r="B21" s="27" t="s">
        <v>14</v>
      </c>
      <c r="C21" s="99">
        <f>D21+F21</f>
        <v>16</v>
      </c>
      <c r="D21" s="100">
        <v>6</v>
      </c>
      <c r="E21" s="101">
        <f t="shared" si="0"/>
        <v>4.1379310344827586E-2</v>
      </c>
      <c r="F21" s="100">
        <v>10</v>
      </c>
      <c r="G21" s="102">
        <f t="shared" si="1"/>
        <v>9.9009900990099015E-2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03">
        <f>D16</f>
        <v>0</v>
      </c>
      <c r="E28" s="36">
        <f>-F16</f>
        <v>-1</v>
      </c>
    </row>
    <row r="29" spans="2:15" x14ac:dyDescent="0.25">
      <c r="C29" s="34" t="s">
        <v>10</v>
      </c>
      <c r="D29" s="103">
        <f>D17</f>
        <v>44</v>
      </c>
      <c r="E29" s="36">
        <f>-F17</f>
        <v>-26</v>
      </c>
    </row>
    <row r="30" spans="2:15" x14ac:dyDescent="0.25">
      <c r="C30" s="34" t="s">
        <v>11</v>
      </c>
      <c r="D30" s="103">
        <f t="shared" ref="D30:D33" si="3">D18</f>
        <v>60</v>
      </c>
      <c r="E30" s="36">
        <f>-F18</f>
        <v>-20</v>
      </c>
    </row>
    <row r="31" spans="2:15" x14ac:dyDescent="0.25">
      <c r="C31" s="34" t="s">
        <v>12</v>
      </c>
      <c r="D31" s="103">
        <f t="shared" si="3"/>
        <v>24</v>
      </c>
      <c r="E31" s="36">
        <f t="shared" ref="E31:E33" si="4">-F19</f>
        <v>-26</v>
      </c>
    </row>
    <row r="32" spans="2:15" x14ac:dyDescent="0.25">
      <c r="C32" s="34" t="s">
        <v>13</v>
      </c>
      <c r="D32" s="103">
        <f t="shared" si="3"/>
        <v>11</v>
      </c>
      <c r="E32" s="36">
        <f t="shared" si="4"/>
        <v>-18</v>
      </c>
    </row>
    <row r="33" spans="2:6" x14ac:dyDescent="0.25">
      <c r="C33" s="34" t="s">
        <v>14</v>
      </c>
      <c r="D33" s="103">
        <f t="shared" si="3"/>
        <v>6</v>
      </c>
      <c r="E33" s="36">
        <f t="shared" si="4"/>
        <v>-10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2" t="s">
        <v>38</v>
      </c>
      <c r="C42" s="242"/>
      <c r="D42" s="242"/>
      <c r="E42" s="242"/>
      <c r="F42" s="24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I42"/>
  <sheetViews>
    <sheetView showGridLines="0" view="pageBreakPreview" zoomScale="85" zoomScaleNormal="80" zoomScaleSheetLayoutView="85" workbookViewId="0">
      <selection activeCell="H24" sqref="H24"/>
    </sheetView>
  </sheetViews>
  <sheetFormatPr baseColWidth="10" defaultRowHeight="15" x14ac:dyDescent="0.25"/>
  <cols>
    <col min="1" max="1" width="2.140625" customWidth="1"/>
    <col min="2" max="2" width="31.42578125" customWidth="1"/>
    <col min="3" max="3" width="12.28515625" customWidth="1"/>
    <col min="4" max="4" width="13.5703125" customWidth="1"/>
    <col min="5" max="5" width="14.28515625" customWidth="1"/>
    <col min="6" max="6" width="15.5703125" customWidth="1"/>
    <col min="7" max="7" width="14.28515625" customWidth="1"/>
    <col min="9" max="9" width="1.28515625" hidden="1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20" t="s">
        <v>17</v>
      </c>
      <c r="C10" s="221"/>
      <c r="D10" s="221"/>
      <c r="E10" s="221"/>
      <c r="F10" s="221"/>
      <c r="G10" s="222"/>
    </row>
    <row r="11" spans="2:8" s="1" customFormat="1" ht="15.75" x14ac:dyDescent="0.25">
      <c r="B11" s="220" t="s">
        <v>24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30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24"/>
      <c r="C14" s="231"/>
      <c r="D14" s="16" t="s">
        <v>6</v>
      </c>
      <c r="E14" s="16" t="s">
        <v>7</v>
      </c>
      <c r="F14" s="16" t="s">
        <v>6</v>
      </c>
      <c r="G14" s="17" t="s">
        <v>7</v>
      </c>
    </row>
    <row r="15" spans="2:8" s="1" customFormat="1" x14ac:dyDescent="0.2">
      <c r="B15" s="18" t="s">
        <v>8</v>
      </c>
      <c r="C15" s="19">
        <f>SUM(C16:C21)</f>
        <v>207</v>
      </c>
      <c r="D15" s="19">
        <f>SUM(D16:D21)</f>
        <v>114</v>
      </c>
      <c r="E15" s="20">
        <f>SUM(E16:E21)</f>
        <v>1</v>
      </c>
      <c r="F15" s="19">
        <f>SUM(F16:F21)</f>
        <v>93</v>
      </c>
      <c r="G15" s="21">
        <f>SUM(G16:G21)</f>
        <v>1</v>
      </c>
    </row>
    <row r="16" spans="2:8" s="1" customFormat="1" x14ac:dyDescent="0.2">
      <c r="B16" s="22" t="s">
        <v>9</v>
      </c>
      <c r="C16" s="23">
        <v>1</v>
      </c>
      <c r="D16" s="24">
        <v>0</v>
      </c>
      <c r="E16" s="25">
        <f t="shared" ref="E16:E21" si="0">D16/$D$15</f>
        <v>0</v>
      </c>
      <c r="F16" s="24">
        <v>1</v>
      </c>
      <c r="G16" s="26">
        <f t="shared" ref="G16:G21" si="1">F16/$F$15</f>
        <v>1.0752688172043012E-2</v>
      </c>
    </row>
    <row r="17" spans="2:7" s="1" customFormat="1" x14ac:dyDescent="0.2">
      <c r="B17" s="22" t="s">
        <v>10</v>
      </c>
      <c r="C17" s="23">
        <v>61</v>
      </c>
      <c r="D17" s="24">
        <v>37</v>
      </c>
      <c r="E17" s="25">
        <f t="shared" si="0"/>
        <v>0.32456140350877194</v>
      </c>
      <c r="F17" s="24">
        <v>24</v>
      </c>
      <c r="G17" s="26">
        <f t="shared" si="1"/>
        <v>0.25806451612903225</v>
      </c>
    </row>
    <row r="18" spans="2:7" s="1" customFormat="1" x14ac:dyDescent="0.2">
      <c r="B18" s="22" t="s">
        <v>11</v>
      </c>
      <c r="C18" s="23">
        <v>67</v>
      </c>
      <c r="D18" s="24">
        <v>41</v>
      </c>
      <c r="E18" s="25">
        <f t="shared" si="0"/>
        <v>0.35964912280701755</v>
      </c>
      <c r="F18" s="24">
        <v>26</v>
      </c>
      <c r="G18" s="26">
        <f t="shared" si="1"/>
        <v>0.27956989247311825</v>
      </c>
    </row>
    <row r="19" spans="2:7" s="1" customFormat="1" x14ac:dyDescent="0.2">
      <c r="B19" s="22" t="s">
        <v>12</v>
      </c>
      <c r="C19" s="23">
        <v>46</v>
      </c>
      <c r="D19" s="24">
        <v>24</v>
      </c>
      <c r="E19" s="25">
        <f t="shared" si="0"/>
        <v>0.21052631578947367</v>
      </c>
      <c r="F19" s="24">
        <v>22</v>
      </c>
      <c r="G19" s="26">
        <f t="shared" si="1"/>
        <v>0.23655913978494625</v>
      </c>
    </row>
    <row r="20" spans="2:7" s="1" customFormat="1" x14ac:dyDescent="0.2">
      <c r="B20" s="22" t="s">
        <v>13</v>
      </c>
      <c r="C20" s="23">
        <v>25</v>
      </c>
      <c r="D20" s="24">
        <v>12</v>
      </c>
      <c r="E20" s="25">
        <f t="shared" si="0"/>
        <v>0.10526315789473684</v>
      </c>
      <c r="F20" s="24">
        <v>13</v>
      </c>
      <c r="G20" s="26">
        <f t="shared" si="1"/>
        <v>0.13978494623655913</v>
      </c>
    </row>
    <row r="21" spans="2:7" s="1" customFormat="1" x14ac:dyDescent="0.2">
      <c r="B21" s="27" t="s">
        <v>14</v>
      </c>
      <c r="C21" s="28">
        <v>7</v>
      </c>
      <c r="D21" s="29">
        <v>0</v>
      </c>
      <c r="E21" s="30">
        <f t="shared" si="0"/>
        <v>0</v>
      </c>
      <c r="F21" s="29">
        <v>7</v>
      </c>
      <c r="G21" s="31">
        <f t="shared" si="1"/>
        <v>7.5268817204301078E-2</v>
      </c>
    </row>
    <row r="22" spans="2:7" s="33" customFormat="1" ht="12" x14ac:dyDescent="0.2">
      <c r="B22" s="32" t="s">
        <v>15</v>
      </c>
    </row>
    <row r="28" spans="2:7" x14ac:dyDescent="0.25">
      <c r="C28" s="34" t="s">
        <v>9</v>
      </c>
      <c r="D28" s="35">
        <f t="shared" ref="D28:D33" si="2">D16</f>
        <v>0</v>
      </c>
      <c r="E28" s="36">
        <f t="shared" ref="E28:E33" si="3">-F16</f>
        <v>-1</v>
      </c>
    </row>
    <row r="29" spans="2:7" x14ac:dyDescent="0.25">
      <c r="C29" s="34" t="s">
        <v>10</v>
      </c>
      <c r="D29" s="35">
        <f t="shared" si="2"/>
        <v>37</v>
      </c>
      <c r="E29" s="36">
        <f t="shared" si="3"/>
        <v>-24</v>
      </c>
    </row>
    <row r="30" spans="2:7" x14ac:dyDescent="0.25">
      <c r="C30" s="34" t="s">
        <v>11</v>
      </c>
      <c r="D30" s="35">
        <f t="shared" si="2"/>
        <v>41</v>
      </c>
      <c r="E30" s="36">
        <f t="shared" si="3"/>
        <v>-26</v>
      </c>
    </row>
    <row r="31" spans="2:7" x14ac:dyDescent="0.25">
      <c r="C31" s="34" t="s">
        <v>12</v>
      </c>
      <c r="D31" s="35">
        <f t="shared" si="2"/>
        <v>24</v>
      </c>
      <c r="E31" s="36">
        <f t="shared" si="3"/>
        <v>-22</v>
      </c>
    </row>
    <row r="32" spans="2:7" x14ac:dyDescent="0.25">
      <c r="C32" s="34" t="s">
        <v>13</v>
      </c>
      <c r="D32" s="35">
        <f t="shared" si="2"/>
        <v>12</v>
      </c>
      <c r="E32" s="36">
        <f t="shared" si="3"/>
        <v>-13</v>
      </c>
    </row>
    <row r="33" spans="2:7" x14ac:dyDescent="0.25">
      <c r="C33" s="34" t="s">
        <v>14</v>
      </c>
      <c r="D33" s="35">
        <f t="shared" si="2"/>
        <v>0</v>
      </c>
      <c r="E33" s="36">
        <f t="shared" si="3"/>
        <v>-7</v>
      </c>
    </row>
    <row r="34" spans="2:7" x14ac:dyDescent="0.25">
      <c r="C34" s="37"/>
    </row>
    <row r="35" spans="2:7" x14ac:dyDescent="0.25">
      <c r="C35" s="37"/>
    </row>
    <row r="36" spans="2:7" x14ac:dyDescent="0.25">
      <c r="C36" s="37"/>
    </row>
    <row r="37" spans="2:7" x14ac:dyDescent="0.25">
      <c r="C37" s="37"/>
    </row>
    <row r="38" spans="2:7" x14ac:dyDescent="0.25">
      <c r="C38" s="37"/>
    </row>
    <row r="39" spans="2:7" x14ac:dyDescent="0.25">
      <c r="C39" s="37"/>
    </row>
    <row r="41" spans="2:7" x14ac:dyDescent="0.25">
      <c r="B41" s="219" t="s">
        <v>15</v>
      </c>
      <c r="C41" s="219"/>
      <c r="D41" s="219"/>
      <c r="E41" s="219"/>
      <c r="F41" s="219"/>
      <c r="G41" s="219"/>
    </row>
    <row r="42" spans="2:7" x14ac:dyDescent="0.25">
      <c r="B42" s="219"/>
      <c r="C42" s="219"/>
      <c r="D42" s="219"/>
      <c r="E42" s="219"/>
      <c r="F42" s="219"/>
      <c r="G42" s="219"/>
    </row>
  </sheetData>
  <mergeCells count="9">
    <mergeCell ref="B41:G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61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240</v>
      </c>
      <c r="D15" s="105">
        <v>142</v>
      </c>
      <c r="E15" s="106">
        <v>1</v>
      </c>
      <c r="F15" s="105">
        <v>98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110">
        <v>1</v>
      </c>
      <c r="D16" s="111">
        <v>0</v>
      </c>
      <c r="E16" s="112">
        <v>0</v>
      </c>
      <c r="F16" s="111">
        <v>1</v>
      </c>
      <c r="G16" s="113">
        <v>1.020408163265306E-2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110">
        <v>67</v>
      </c>
      <c r="D17" s="111">
        <v>42</v>
      </c>
      <c r="E17" s="112">
        <v>0.29577464788732394</v>
      </c>
      <c r="F17" s="111">
        <v>25</v>
      </c>
      <c r="G17" s="113">
        <v>0.25510204081632654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110">
        <v>76</v>
      </c>
      <c r="D18" s="111">
        <v>58</v>
      </c>
      <c r="E18" s="112">
        <v>0.40845070422535212</v>
      </c>
      <c r="F18" s="111">
        <v>18</v>
      </c>
      <c r="G18" s="113">
        <v>0.18367346938775511</v>
      </c>
      <c r="J18" s="108"/>
      <c r="K18" s="108"/>
    </row>
    <row r="19" spans="2:15" s="1" customFormat="1" x14ac:dyDescent="0.2">
      <c r="B19" s="22" t="s">
        <v>12</v>
      </c>
      <c r="C19" s="110">
        <v>51</v>
      </c>
      <c r="D19" s="111">
        <v>25</v>
      </c>
      <c r="E19" s="112">
        <v>0.176056338028169</v>
      </c>
      <c r="F19" s="111">
        <v>26</v>
      </c>
      <c r="G19" s="113">
        <v>0.26530612244897961</v>
      </c>
      <c r="J19" s="108"/>
      <c r="K19" s="108"/>
    </row>
    <row r="20" spans="2:15" s="1" customFormat="1" x14ac:dyDescent="0.2">
      <c r="B20" s="22" t="s">
        <v>13</v>
      </c>
      <c r="C20" s="110">
        <v>29</v>
      </c>
      <c r="D20" s="111">
        <v>11</v>
      </c>
      <c r="E20" s="112">
        <v>7.746478873239436E-2</v>
      </c>
      <c r="F20" s="111">
        <v>18</v>
      </c>
      <c r="G20" s="113">
        <v>0.18367346938775511</v>
      </c>
      <c r="J20" s="108"/>
      <c r="K20" s="108"/>
    </row>
    <row r="21" spans="2:15" s="1" customFormat="1" x14ac:dyDescent="0.2">
      <c r="B21" s="27" t="s">
        <v>14</v>
      </c>
      <c r="C21" s="114">
        <v>16</v>
      </c>
      <c r="D21" s="115">
        <v>6</v>
      </c>
      <c r="E21" s="116">
        <v>4.2253521126760563E-2</v>
      </c>
      <c r="F21" s="115">
        <v>10</v>
      </c>
      <c r="G21" s="117">
        <v>0.10204081632653061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18">
        <v>0</v>
      </c>
      <c r="E28" s="36">
        <v>-1</v>
      </c>
    </row>
    <row r="29" spans="2:15" x14ac:dyDescent="0.25">
      <c r="C29" s="34" t="s">
        <v>10</v>
      </c>
      <c r="D29" s="118">
        <v>42</v>
      </c>
      <c r="E29" s="36">
        <v>-25</v>
      </c>
    </row>
    <row r="30" spans="2:15" x14ac:dyDescent="0.25">
      <c r="C30" s="34" t="s">
        <v>11</v>
      </c>
      <c r="D30" s="118">
        <v>58</v>
      </c>
      <c r="E30" s="36">
        <v>-18</v>
      </c>
    </row>
    <row r="31" spans="2:15" x14ac:dyDescent="0.25">
      <c r="C31" s="34" t="s">
        <v>12</v>
      </c>
      <c r="D31" s="118">
        <v>25</v>
      </c>
      <c r="E31" s="36">
        <v>-26</v>
      </c>
    </row>
    <row r="32" spans="2:15" x14ac:dyDescent="0.25">
      <c r="C32" s="34" t="s">
        <v>13</v>
      </c>
      <c r="D32" s="118">
        <v>11</v>
      </c>
      <c r="E32" s="36">
        <v>-18</v>
      </c>
    </row>
    <row r="33" spans="2:6" x14ac:dyDescent="0.25">
      <c r="C33" s="34" t="s">
        <v>14</v>
      </c>
      <c r="D33" s="118">
        <v>6</v>
      </c>
      <c r="E33" s="36">
        <v>-10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7" t="s">
        <v>38</v>
      </c>
      <c r="C42" s="247"/>
      <c r="D42" s="247"/>
      <c r="E42" s="247"/>
      <c r="F42" s="247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800-000000000000}">
  <dimension ref="B1:P42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5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62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SUM(C16:C21)</f>
        <v>246</v>
      </c>
      <c r="D15" s="105">
        <f>SUM(D16:D21)</f>
        <v>145</v>
      </c>
      <c r="E15" s="106">
        <f>SUM(E16:E21)</f>
        <v>1.0000000000000002</v>
      </c>
      <c r="F15" s="105">
        <f>SUM(F16:F21)</f>
        <v>101</v>
      </c>
      <c r="G15" s="107">
        <f>SUM(G16:G21)</f>
        <v>0.99999999999999989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110">
        <f>D16+F16</f>
        <v>1</v>
      </c>
      <c r="D16" s="111">
        <v>0</v>
      </c>
      <c r="E16" s="112">
        <f>+D16/$D$15</f>
        <v>0</v>
      </c>
      <c r="F16" s="111">
        <v>1</v>
      </c>
      <c r="G16" s="113">
        <f>+F16/$F$15</f>
        <v>9.9009900990099011E-3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110">
        <f>D17+F17</f>
        <v>66</v>
      </c>
      <c r="D17" s="111">
        <v>41</v>
      </c>
      <c r="E17" s="112">
        <f t="shared" ref="E17:E21" si="0">+D17/$D$15</f>
        <v>0.28275862068965518</v>
      </c>
      <c r="F17" s="111">
        <v>25</v>
      </c>
      <c r="G17" s="113">
        <f t="shared" ref="G17:G21" si="1">+F17/$F$15</f>
        <v>0.24752475247524752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110">
        <f t="shared" ref="C18:C20" si="2">D18+F18</f>
        <v>83</v>
      </c>
      <c r="D18" s="111">
        <v>62</v>
      </c>
      <c r="E18" s="112">
        <f t="shared" si="0"/>
        <v>0.42758620689655175</v>
      </c>
      <c r="F18" s="111">
        <v>21</v>
      </c>
      <c r="G18" s="113">
        <f t="shared" si="1"/>
        <v>0.20792079207920791</v>
      </c>
      <c r="J18" s="108"/>
      <c r="K18" s="108"/>
    </row>
    <row r="19" spans="2:15" s="1" customFormat="1" x14ac:dyDescent="0.2">
      <c r="B19" s="22" t="s">
        <v>12</v>
      </c>
      <c r="C19" s="110">
        <f>D19+F19</f>
        <v>51</v>
      </c>
      <c r="D19" s="111">
        <v>25</v>
      </c>
      <c r="E19" s="112">
        <f t="shared" si="0"/>
        <v>0.17241379310344829</v>
      </c>
      <c r="F19" s="111">
        <v>26</v>
      </c>
      <c r="G19" s="113">
        <f t="shared" si="1"/>
        <v>0.25742574257425743</v>
      </c>
      <c r="J19" s="108"/>
      <c r="K19" s="108"/>
    </row>
    <row r="20" spans="2:15" s="1" customFormat="1" x14ac:dyDescent="0.2">
      <c r="B20" s="22" t="s">
        <v>13</v>
      </c>
      <c r="C20" s="110">
        <f t="shared" si="2"/>
        <v>29</v>
      </c>
      <c r="D20" s="111">
        <v>11</v>
      </c>
      <c r="E20" s="112">
        <f t="shared" si="0"/>
        <v>7.586206896551724E-2</v>
      </c>
      <c r="F20" s="111">
        <v>18</v>
      </c>
      <c r="G20" s="113">
        <f t="shared" si="1"/>
        <v>0.17821782178217821</v>
      </c>
      <c r="J20" s="108"/>
      <c r="K20" s="108"/>
    </row>
    <row r="21" spans="2:15" s="1" customFormat="1" x14ac:dyDescent="0.2">
      <c r="B21" s="27" t="s">
        <v>14</v>
      </c>
      <c r="C21" s="114">
        <f>D21+F21</f>
        <v>16</v>
      </c>
      <c r="D21" s="115">
        <v>6</v>
      </c>
      <c r="E21" s="116">
        <f t="shared" si="0"/>
        <v>4.1379310344827586E-2</v>
      </c>
      <c r="F21" s="115">
        <v>10</v>
      </c>
      <c r="G21" s="117">
        <f t="shared" si="1"/>
        <v>9.9009900990099015E-2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18">
        <f>D16</f>
        <v>0</v>
      </c>
      <c r="E28" s="36">
        <f>-F16</f>
        <v>-1</v>
      </c>
    </row>
    <row r="29" spans="2:15" x14ac:dyDescent="0.25">
      <c r="C29" s="34" t="s">
        <v>10</v>
      </c>
      <c r="D29" s="118">
        <f>D17</f>
        <v>41</v>
      </c>
      <c r="E29" s="36">
        <f>-F17</f>
        <v>-25</v>
      </c>
    </row>
    <row r="30" spans="2:15" x14ac:dyDescent="0.25">
      <c r="C30" s="34" t="s">
        <v>11</v>
      </c>
      <c r="D30" s="118">
        <f t="shared" ref="D30:D33" si="3">D18</f>
        <v>62</v>
      </c>
      <c r="E30" s="36">
        <f>-F18</f>
        <v>-21</v>
      </c>
    </row>
    <row r="31" spans="2:15" x14ac:dyDescent="0.25">
      <c r="C31" s="34" t="s">
        <v>12</v>
      </c>
      <c r="D31" s="118">
        <f t="shared" si="3"/>
        <v>25</v>
      </c>
      <c r="E31" s="36">
        <f t="shared" ref="E31:E33" si="4">-F19</f>
        <v>-26</v>
      </c>
    </row>
    <row r="32" spans="2:15" x14ac:dyDescent="0.25">
      <c r="C32" s="34" t="s">
        <v>13</v>
      </c>
      <c r="D32" s="118">
        <f t="shared" si="3"/>
        <v>11</v>
      </c>
      <c r="E32" s="36">
        <f t="shared" si="4"/>
        <v>-18</v>
      </c>
    </row>
    <row r="33" spans="2:6" x14ac:dyDescent="0.25">
      <c r="C33" s="34" t="s">
        <v>14</v>
      </c>
      <c r="D33" s="118">
        <f t="shared" si="3"/>
        <v>6</v>
      </c>
      <c r="E33" s="36">
        <f t="shared" si="4"/>
        <v>-10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7" t="s">
        <v>38</v>
      </c>
      <c r="C42" s="247"/>
      <c r="D42" s="247"/>
      <c r="E42" s="247"/>
      <c r="F42" s="247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8" orientation="landscape" r:id="rId1"/>
  <drawing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9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63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244</v>
      </c>
      <c r="D15" s="105">
        <v>143</v>
      </c>
      <c r="E15" s="106">
        <v>1</v>
      </c>
      <c r="F15" s="105">
        <v>101</v>
      </c>
      <c r="G15" s="107">
        <v>0.99999999999999989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119">
        <v>1</v>
      </c>
      <c r="D16" s="120">
        <v>0</v>
      </c>
      <c r="E16" s="121">
        <v>0</v>
      </c>
      <c r="F16" s="120">
        <v>1</v>
      </c>
      <c r="G16" s="122">
        <v>9.9009900990099011E-3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119">
        <v>65</v>
      </c>
      <c r="D17" s="120">
        <v>40</v>
      </c>
      <c r="E17" s="121">
        <v>0.27972027972027974</v>
      </c>
      <c r="F17" s="120">
        <v>25</v>
      </c>
      <c r="G17" s="122">
        <v>0.24752475247524752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119">
        <v>83</v>
      </c>
      <c r="D18" s="120">
        <v>62</v>
      </c>
      <c r="E18" s="121">
        <v>0.43356643356643354</v>
      </c>
      <c r="F18" s="120">
        <v>21</v>
      </c>
      <c r="G18" s="122">
        <v>0.20792079207920791</v>
      </c>
      <c r="J18" s="108"/>
      <c r="K18" s="108"/>
    </row>
    <row r="19" spans="2:15" s="1" customFormat="1" x14ac:dyDescent="0.2">
      <c r="B19" s="22" t="s">
        <v>12</v>
      </c>
      <c r="C19" s="119">
        <v>49</v>
      </c>
      <c r="D19" s="120">
        <v>23</v>
      </c>
      <c r="E19" s="121">
        <v>0.16083916083916083</v>
      </c>
      <c r="F19" s="120">
        <v>26</v>
      </c>
      <c r="G19" s="122">
        <v>0.25742574257425743</v>
      </c>
      <c r="J19" s="108"/>
      <c r="K19" s="108"/>
    </row>
    <row r="20" spans="2:15" s="1" customFormat="1" x14ac:dyDescent="0.2">
      <c r="B20" s="22" t="s">
        <v>13</v>
      </c>
      <c r="C20" s="119">
        <v>30</v>
      </c>
      <c r="D20" s="120">
        <v>12</v>
      </c>
      <c r="E20" s="121">
        <v>8.3916083916083919E-2</v>
      </c>
      <c r="F20" s="120">
        <v>18</v>
      </c>
      <c r="G20" s="122">
        <v>0.17821782178217821</v>
      </c>
      <c r="J20" s="108"/>
      <c r="K20" s="108"/>
    </row>
    <row r="21" spans="2:15" s="1" customFormat="1" x14ac:dyDescent="0.2">
      <c r="B21" s="27" t="s">
        <v>14</v>
      </c>
      <c r="C21" s="123">
        <v>16</v>
      </c>
      <c r="D21" s="124">
        <v>6</v>
      </c>
      <c r="E21" s="125">
        <v>4.195804195804196E-2</v>
      </c>
      <c r="F21" s="124">
        <v>10</v>
      </c>
      <c r="G21" s="126">
        <v>9.9009900990099015E-2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27">
        <v>0</v>
      </c>
      <c r="E28" s="36">
        <v>-1</v>
      </c>
    </row>
    <row r="29" spans="2:15" x14ac:dyDescent="0.25">
      <c r="C29" s="34" t="s">
        <v>10</v>
      </c>
      <c r="D29" s="127">
        <v>40</v>
      </c>
      <c r="E29" s="36">
        <v>-25</v>
      </c>
    </row>
    <row r="30" spans="2:15" x14ac:dyDescent="0.25">
      <c r="C30" s="34" t="s">
        <v>11</v>
      </c>
      <c r="D30" s="127">
        <v>62</v>
      </c>
      <c r="E30" s="36">
        <v>-21</v>
      </c>
    </row>
    <row r="31" spans="2:15" x14ac:dyDescent="0.25">
      <c r="C31" s="34" t="s">
        <v>12</v>
      </c>
      <c r="D31" s="127">
        <v>23</v>
      </c>
      <c r="E31" s="36">
        <v>-26</v>
      </c>
    </row>
    <row r="32" spans="2:15" x14ac:dyDescent="0.25">
      <c r="C32" s="34" t="s">
        <v>13</v>
      </c>
      <c r="D32" s="127">
        <v>12</v>
      </c>
      <c r="E32" s="36">
        <v>-18</v>
      </c>
    </row>
    <row r="33" spans="2:6" x14ac:dyDescent="0.25">
      <c r="C33" s="34" t="s">
        <v>14</v>
      </c>
      <c r="D33" s="127">
        <v>6</v>
      </c>
      <c r="E33" s="36">
        <v>-10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48" t="s">
        <v>38</v>
      </c>
      <c r="C42" s="248"/>
      <c r="D42" s="248"/>
      <c r="E42" s="248"/>
      <c r="F42" s="248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88" orientation="landscape" r:id="rId1"/>
  <drawing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A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64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236</v>
      </c>
      <c r="D15" s="105">
        <v>138</v>
      </c>
      <c r="E15" s="106">
        <v>1</v>
      </c>
      <c r="F15" s="105">
        <v>98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10</v>
      </c>
      <c r="C16" s="128">
        <v>63</v>
      </c>
      <c r="D16" s="129">
        <v>38</v>
      </c>
      <c r="E16" s="130">
        <v>0.27536231884057971</v>
      </c>
      <c r="F16" s="129">
        <v>25</v>
      </c>
      <c r="G16" s="131">
        <v>0.25510204081632654</v>
      </c>
      <c r="H16" s="45"/>
      <c r="J16" s="108"/>
      <c r="K16" s="108"/>
      <c r="L16" s="108"/>
      <c r="M16" s="108"/>
      <c r="N16" s="108"/>
      <c r="O16" s="108"/>
    </row>
    <row r="17" spans="2:11" s="1" customFormat="1" x14ac:dyDescent="0.2">
      <c r="B17" s="22" t="s">
        <v>11</v>
      </c>
      <c r="C17" s="128">
        <v>77</v>
      </c>
      <c r="D17" s="129">
        <v>58</v>
      </c>
      <c r="E17" s="130">
        <v>0.42028985507246375</v>
      </c>
      <c r="F17" s="129">
        <v>19</v>
      </c>
      <c r="G17" s="131">
        <v>0.19387755102040816</v>
      </c>
      <c r="J17" s="108"/>
      <c r="K17" s="108"/>
    </row>
    <row r="18" spans="2:11" s="1" customFormat="1" x14ac:dyDescent="0.2">
      <c r="B18" s="22" t="s">
        <v>12</v>
      </c>
      <c r="C18" s="128">
        <v>50</v>
      </c>
      <c r="D18" s="129">
        <v>24</v>
      </c>
      <c r="E18" s="130">
        <v>0.17391304347826086</v>
      </c>
      <c r="F18" s="129">
        <v>26</v>
      </c>
      <c r="G18" s="131">
        <v>0.26530612244897961</v>
      </c>
      <c r="J18" s="108"/>
      <c r="K18" s="108"/>
    </row>
    <row r="19" spans="2:11" s="1" customFormat="1" x14ac:dyDescent="0.2">
      <c r="B19" s="22" t="s">
        <v>13</v>
      </c>
      <c r="C19" s="128">
        <v>30</v>
      </c>
      <c r="D19" s="129">
        <v>12</v>
      </c>
      <c r="E19" s="130">
        <v>8.6956521739130432E-2</v>
      </c>
      <c r="F19" s="129">
        <v>18</v>
      </c>
      <c r="G19" s="131">
        <v>0.18367346938775511</v>
      </c>
      <c r="J19" s="108"/>
      <c r="K19" s="108"/>
    </row>
    <row r="20" spans="2:11" s="1" customFormat="1" x14ac:dyDescent="0.2">
      <c r="B20" s="27" t="s">
        <v>14</v>
      </c>
      <c r="C20" s="132">
        <v>16</v>
      </c>
      <c r="D20" s="133">
        <v>6</v>
      </c>
      <c r="E20" s="134">
        <v>4.3478260869565216E-2</v>
      </c>
      <c r="F20" s="133">
        <v>10</v>
      </c>
      <c r="G20" s="135">
        <v>0.10204081632653061</v>
      </c>
      <c r="J20" s="108"/>
      <c r="K20" s="108"/>
    </row>
    <row r="21" spans="2:11" s="1" customFormat="1" x14ac:dyDescent="0.2">
      <c r="B21" s="32" t="s">
        <v>15</v>
      </c>
      <c r="C21" s="33"/>
      <c r="D21" s="33"/>
      <c r="E21" s="33"/>
      <c r="F21" s="33"/>
      <c r="G21" s="33"/>
      <c r="J21" s="108"/>
    </row>
    <row r="22" spans="2:11" s="33" customFormat="1" x14ac:dyDescent="0.25">
      <c r="B22"/>
      <c r="C22"/>
      <c r="D22"/>
      <c r="E22"/>
      <c r="F22"/>
      <c r="G22"/>
    </row>
    <row r="27" spans="2:11" x14ac:dyDescent="0.25">
      <c r="C27" s="34"/>
      <c r="D27" s="136"/>
      <c r="E27" s="36"/>
    </row>
    <row r="28" spans="2:11" x14ac:dyDescent="0.25">
      <c r="C28" s="34" t="s">
        <v>10</v>
      </c>
      <c r="D28" s="136">
        <v>38</v>
      </c>
      <c r="E28" s="36">
        <v>-25</v>
      </c>
    </row>
    <row r="29" spans="2:11" x14ac:dyDescent="0.25">
      <c r="C29" s="34" t="s">
        <v>11</v>
      </c>
      <c r="D29" s="136">
        <v>58</v>
      </c>
      <c r="E29" s="36">
        <v>-19</v>
      </c>
    </row>
    <row r="30" spans="2:11" x14ac:dyDescent="0.25">
      <c r="C30" s="34" t="s">
        <v>12</v>
      </c>
      <c r="D30" s="136">
        <v>24</v>
      </c>
      <c r="E30" s="36">
        <v>-26</v>
      </c>
    </row>
    <row r="31" spans="2:11" x14ac:dyDescent="0.25">
      <c r="C31" s="34" t="s">
        <v>13</v>
      </c>
      <c r="D31" s="136">
        <v>12</v>
      </c>
      <c r="E31" s="36">
        <v>-18</v>
      </c>
    </row>
    <row r="32" spans="2:11" x14ac:dyDescent="0.25">
      <c r="C32" s="34" t="s">
        <v>14</v>
      </c>
      <c r="D32" s="136">
        <v>6</v>
      </c>
      <c r="E32" s="36">
        <v>-10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9" t="s">
        <v>38</v>
      </c>
      <c r="C41" s="249"/>
      <c r="D41" s="249"/>
      <c r="E41" s="249"/>
      <c r="F41" s="249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B00-000000000000}">
  <dimension ref="B1:P42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65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248</v>
      </c>
      <c r="D15" s="105">
        <v>143</v>
      </c>
      <c r="E15" s="106">
        <v>1</v>
      </c>
      <c r="F15" s="105">
        <v>105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137">
        <v>0</v>
      </c>
      <c r="D16" s="138">
        <v>0</v>
      </c>
      <c r="E16" s="139">
        <v>0</v>
      </c>
      <c r="F16" s="138">
        <v>0</v>
      </c>
      <c r="G16" s="140">
        <v>0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137">
        <v>65</v>
      </c>
      <c r="D17" s="138">
        <v>39</v>
      </c>
      <c r="E17" s="139">
        <v>0.27272727272727271</v>
      </c>
      <c r="F17" s="138">
        <v>26</v>
      </c>
      <c r="G17" s="140">
        <v>0.24761904761904763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137">
        <v>86</v>
      </c>
      <c r="D18" s="138">
        <v>61</v>
      </c>
      <c r="E18" s="139">
        <v>0.42657342657342656</v>
      </c>
      <c r="F18" s="138">
        <v>25</v>
      </c>
      <c r="G18" s="140">
        <v>0.23809523809523808</v>
      </c>
      <c r="J18" s="108"/>
      <c r="K18" s="108"/>
    </row>
    <row r="19" spans="2:15" s="1" customFormat="1" x14ac:dyDescent="0.2">
      <c r="B19" s="22" t="s">
        <v>12</v>
      </c>
      <c r="C19" s="137">
        <v>51</v>
      </c>
      <c r="D19" s="138">
        <v>25</v>
      </c>
      <c r="E19" s="139">
        <v>0.17482517482517482</v>
      </c>
      <c r="F19" s="138">
        <v>26</v>
      </c>
      <c r="G19" s="140">
        <v>0.24761904761904763</v>
      </c>
      <c r="J19" s="108"/>
      <c r="K19" s="108"/>
    </row>
    <row r="20" spans="2:15" s="1" customFormat="1" x14ac:dyDescent="0.2">
      <c r="B20" s="22" t="s">
        <v>13</v>
      </c>
      <c r="C20" s="137">
        <v>30</v>
      </c>
      <c r="D20" s="138">
        <v>12</v>
      </c>
      <c r="E20" s="139">
        <v>8.3916083916083919E-2</v>
      </c>
      <c r="F20" s="138">
        <v>18</v>
      </c>
      <c r="G20" s="140">
        <v>0.17142857142857143</v>
      </c>
      <c r="J20" s="108"/>
      <c r="K20" s="108"/>
    </row>
    <row r="21" spans="2:15" s="1" customFormat="1" x14ac:dyDescent="0.2">
      <c r="B21" s="27" t="s">
        <v>14</v>
      </c>
      <c r="C21" s="141">
        <v>16</v>
      </c>
      <c r="D21" s="142">
        <v>6</v>
      </c>
      <c r="E21" s="143">
        <v>4.195804195804196E-2</v>
      </c>
      <c r="F21" s="142">
        <v>10</v>
      </c>
      <c r="G21" s="144">
        <v>9.5238095238095233E-2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45">
        <v>0</v>
      </c>
      <c r="E28" s="36">
        <v>0</v>
      </c>
    </row>
    <row r="29" spans="2:15" x14ac:dyDescent="0.25">
      <c r="C29" s="34" t="s">
        <v>10</v>
      </c>
      <c r="D29" s="145">
        <v>39</v>
      </c>
      <c r="E29" s="36">
        <v>-26</v>
      </c>
    </row>
    <row r="30" spans="2:15" x14ac:dyDescent="0.25">
      <c r="C30" s="34" t="s">
        <v>11</v>
      </c>
      <c r="D30" s="145">
        <v>61</v>
      </c>
      <c r="E30" s="36">
        <v>-25</v>
      </c>
    </row>
    <row r="31" spans="2:15" x14ac:dyDescent="0.25">
      <c r="C31" s="34" t="s">
        <v>12</v>
      </c>
      <c r="D31" s="145">
        <v>25</v>
      </c>
      <c r="E31" s="36">
        <v>-26</v>
      </c>
    </row>
    <row r="32" spans="2:15" x14ac:dyDescent="0.25">
      <c r="C32" s="34" t="s">
        <v>13</v>
      </c>
      <c r="D32" s="145">
        <v>12</v>
      </c>
      <c r="E32" s="36">
        <v>-18</v>
      </c>
    </row>
    <row r="33" spans="2:6" x14ac:dyDescent="0.25">
      <c r="C33" s="34" t="s">
        <v>14</v>
      </c>
      <c r="D33" s="145">
        <v>6</v>
      </c>
      <c r="E33" s="36">
        <v>-10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50" t="s">
        <v>38</v>
      </c>
      <c r="C42" s="250"/>
      <c r="D42" s="250"/>
      <c r="E42" s="250"/>
      <c r="F42" s="250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C00-000000000000}">
  <dimension ref="B1:P42"/>
  <sheetViews>
    <sheetView showGridLines="0" view="pageBreakPreview" topLeftCell="A22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66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251</v>
      </c>
      <c r="D15" s="105">
        <v>145</v>
      </c>
      <c r="E15" s="106">
        <v>1.0000000000000002</v>
      </c>
      <c r="F15" s="105">
        <v>106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146">
        <v>0</v>
      </c>
      <c r="D16" s="147">
        <v>0</v>
      </c>
      <c r="E16" s="148">
        <v>0</v>
      </c>
      <c r="F16" s="147">
        <v>0</v>
      </c>
      <c r="G16" s="149">
        <v>0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146">
        <v>65</v>
      </c>
      <c r="D17" s="147">
        <v>39</v>
      </c>
      <c r="E17" s="148">
        <v>0.26896551724137929</v>
      </c>
      <c r="F17" s="147">
        <v>26</v>
      </c>
      <c r="G17" s="149">
        <v>0.24528301886792453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146">
        <v>86</v>
      </c>
      <c r="D18" s="147">
        <v>61</v>
      </c>
      <c r="E18" s="148">
        <v>0.4206896551724138</v>
      </c>
      <c r="F18" s="147">
        <v>25</v>
      </c>
      <c r="G18" s="149">
        <v>0.23584905660377359</v>
      </c>
      <c r="J18" s="108"/>
      <c r="K18" s="108"/>
    </row>
    <row r="19" spans="2:15" s="1" customFormat="1" x14ac:dyDescent="0.2">
      <c r="B19" s="22" t="s">
        <v>12</v>
      </c>
      <c r="C19" s="146">
        <v>54</v>
      </c>
      <c r="D19" s="147">
        <v>27</v>
      </c>
      <c r="E19" s="148">
        <v>0.18620689655172415</v>
      </c>
      <c r="F19" s="147">
        <v>27</v>
      </c>
      <c r="G19" s="149">
        <v>0.25471698113207547</v>
      </c>
      <c r="J19" s="108"/>
      <c r="K19" s="108"/>
      <c r="L19" s="108"/>
      <c r="M19" s="108"/>
    </row>
    <row r="20" spans="2:15" s="1" customFormat="1" x14ac:dyDescent="0.2">
      <c r="B20" s="22" t="s">
        <v>13</v>
      </c>
      <c r="C20" s="146">
        <v>30</v>
      </c>
      <c r="D20" s="147">
        <v>12</v>
      </c>
      <c r="E20" s="148">
        <v>8.2758620689655171E-2</v>
      </c>
      <c r="F20" s="147">
        <v>18</v>
      </c>
      <c r="G20" s="149">
        <v>0.16981132075471697</v>
      </c>
      <c r="J20" s="108"/>
      <c r="K20" s="108"/>
      <c r="L20" s="108"/>
      <c r="M20" s="108"/>
    </row>
    <row r="21" spans="2:15" s="1" customFormat="1" x14ac:dyDescent="0.2">
      <c r="B21" s="27" t="s">
        <v>14</v>
      </c>
      <c r="C21" s="150">
        <v>16</v>
      </c>
      <c r="D21" s="151">
        <v>6</v>
      </c>
      <c r="E21" s="152">
        <v>4.1379310344827586E-2</v>
      </c>
      <c r="F21" s="151">
        <v>10</v>
      </c>
      <c r="G21" s="153">
        <v>9.4339622641509441E-2</v>
      </c>
      <c r="J21" s="108"/>
      <c r="K21" s="108"/>
      <c r="L21" s="108"/>
      <c r="M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  <c r="K22" s="108"/>
      <c r="L22" s="108"/>
      <c r="M22" s="108"/>
    </row>
    <row r="23" spans="2:15" s="33" customFormat="1" ht="15.75" x14ac:dyDescent="0.25">
      <c r="B23"/>
      <c r="C23"/>
      <c r="D23"/>
      <c r="E23"/>
      <c r="F23"/>
      <c r="G23"/>
      <c r="J23" s="108"/>
      <c r="K23" s="108"/>
      <c r="L23" s="108"/>
      <c r="M23" s="108"/>
    </row>
    <row r="24" spans="2:15" ht="15.75" x14ac:dyDescent="0.25">
      <c r="J24" s="108"/>
      <c r="K24" s="108"/>
      <c r="L24" s="108"/>
      <c r="M24" s="108"/>
    </row>
    <row r="27" spans="2:15" x14ac:dyDescent="0.25">
      <c r="D27" s="155"/>
    </row>
    <row r="28" spans="2:15" x14ac:dyDescent="0.25">
      <c r="C28" s="34" t="s">
        <v>9</v>
      </c>
      <c r="D28" s="154">
        <v>0</v>
      </c>
      <c r="E28" s="36">
        <v>0</v>
      </c>
    </row>
    <row r="29" spans="2:15" x14ac:dyDescent="0.25">
      <c r="C29" s="34" t="s">
        <v>10</v>
      </c>
      <c r="D29" s="154">
        <v>39</v>
      </c>
      <c r="E29" s="36">
        <v>-26</v>
      </c>
    </row>
    <row r="30" spans="2:15" x14ac:dyDescent="0.25">
      <c r="C30" s="34" t="s">
        <v>11</v>
      </c>
      <c r="D30" s="154">
        <v>61</v>
      </c>
      <c r="E30" s="36">
        <v>-25</v>
      </c>
    </row>
    <row r="31" spans="2:15" x14ac:dyDescent="0.25">
      <c r="C31" s="34" t="s">
        <v>12</v>
      </c>
      <c r="D31" s="154">
        <v>27</v>
      </c>
      <c r="E31" s="36">
        <v>-27</v>
      </c>
    </row>
    <row r="32" spans="2:15" x14ac:dyDescent="0.25">
      <c r="C32" s="34" t="s">
        <v>13</v>
      </c>
      <c r="D32" s="154">
        <v>12</v>
      </c>
      <c r="E32" s="36">
        <v>-18</v>
      </c>
    </row>
    <row r="33" spans="2:6" x14ac:dyDescent="0.25">
      <c r="C33" s="34" t="s">
        <v>14</v>
      </c>
      <c r="D33" s="154">
        <v>6</v>
      </c>
      <c r="E33" s="36">
        <v>-10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51" t="s">
        <v>38</v>
      </c>
      <c r="C42" s="251"/>
      <c r="D42" s="251"/>
      <c r="E42" s="251"/>
      <c r="F42" s="251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dimension ref="B1:P42"/>
  <sheetViews>
    <sheetView showGridLines="0" view="pageBreakPreview" topLeftCell="A22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67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249</v>
      </c>
      <c r="D15" s="105">
        <v>144</v>
      </c>
      <c r="E15" s="106">
        <v>1</v>
      </c>
      <c r="F15" s="105">
        <v>105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9</v>
      </c>
      <c r="C16" s="156">
        <v>0</v>
      </c>
      <c r="D16" s="157">
        <v>0</v>
      </c>
      <c r="E16" s="158">
        <v>0</v>
      </c>
      <c r="F16" s="157">
        <v>0</v>
      </c>
      <c r="G16" s="159">
        <v>0</v>
      </c>
      <c r="H16" s="45"/>
      <c r="J16" s="108"/>
      <c r="K16" s="108"/>
      <c r="L16" s="108"/>
      <c r="M16" s="108"/>
      <c r="N16" s="108"/>
    </row>
    <row r="17" spans="2:15" s="1" customFormat="1" x14ac:dyDescent="0.2">
      <c r="B17" s="22" t="s">
        <v>10</v>
      </c>
      <c r="C17" s="156">
        <v>62</v>
      </c>
      <c r="D17" s="157">
        <v>37</v>
      </c>
      <c r="E17" s="158">
        <v>0.25694444444444442</v>
      </c>
      <c r="F17" s="157">
        <v>25</v>
      </c>
      <c r="G17" s="159">
        <v>0.23809523809523808</v>
      </c>
      <c r="H17" s="45"/>
      <c r="J17" s="108"/>
      <c r="K17" s="108"/>
      <c r="L17" s="108"/>
      <c r="M17" s="108"/>
      <c r="N17" s="108"/>
      <c r="O17" s="108"/>
    </row>
    <row r="18" spans="2:15" s="1" customFormat="1" x14ac:dyDescent="0.2">
      <c r="B18" s="22" t="s">
        <v>11</v>
      </c>
      <c r="C18" s="156">
        <v>88</v>
      </c>
      <c r="D18" s="157">
        <v>62</v>
      </c>
      <c r="E18" s="158">
        <v>0.43055555555555558</v>
      </c>
      <c r="F18" s="157">
        <v>26</v>
      </c>
      <c r="G18" s="159">
        <v>0.24761904761904763</v>
      </c>
      <c r="J18" s="108"/>
      <c r="K18" s="108"/>
    </row>
    <row r="19" spans="2:15" s="1" customFormat="1" x14ac:dyDescent="0.2">
      <c r="B19" s="22" t="s">
        <v>12</v>
      </c>
      <c r="C19" s="156">
        <v>54</v>
      </c>
      <c r="D19" s="157">
        <v>27</v>
      </c>
      <c r="E19" s="158">
        <v>0.1875</v>
      </c>
      <c r="F19" s="157">
        <v>27</v>
      </c>
      <c r="G19" s="159">
        <v>0.25714285714285712</v>
      </c>
      <c r="J19" s="108"/>
      <c r="K19" s="108"/>
    </row>
    <row r="20" spans="2:15" s="1" customFormat="1" x14ac:dyDescent="0.2">
      <c r="B20" s="22" t="s">
        <v>13</v>
      </c>
      <c r="C20" s="156">
        <v>29</v>
      </c>
      <c r="D20" s="157">
        <v>12</v>
      </c>
      <c r="E20" s="158">
        <v>8.3333333333333329E-2</v>
      </c>
      <c r="F20" s="157">
        <v>17</v>
      </c>
      <c r="G20" s="159">
        <v>0.16190476190476191</v>
      </c>
      <c r="J20" s="108"/>
      <c r="K20" s="108"/>
    </row>
    <row r="21" spans="2:15" s="1" customFormat="1" x14ac:dyDescent="0.2">
      <c r="B21" s="27" t="s">
        <v>14</v>
      </c>
      <c r="C21" s="160">
        <v>16</v>
      </c>
      <c r="D21" s="161">
        <v>6</v>
      </c>
      <c r="E21" s="162">
        <v>4.1666666666666664E-2</v>
      </c>
      <c r="F21" s="161">
        <v>10</v>
      </c>
      <c r="G21" s="163">
        <v>9.5238095238095233E-2</v>
      </c>
      <c r="J21" s="108"/>
      <c r="K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</row>
    <row r="23" spans="2:15" s="33" customFormat="1" x14ac:dyDescent="0.25">
      <c r="B23"/>
      <c r="C23"/>
      <c r="D23"/>
      <c r="E23"/>
      <c r="F23"/>
      <c r="G23"/>
    </row>
    <row r="28" spans="2:15" x14ac:dyDescent="0.25">
      <c r="C28" s="34" t="s">
        <v>9</v>
      </c>
      <c r="D28" s="164">
        <v>0</v>
      </c>
      <c r="E28" s="36">
        <v>0</v>
      </c>
    </row>
    <row r="29" spans="2:15" x14ac:dyDescent="0.25">
      <c r="C29" s="34" t="s">
        <v>10</v>
      </c>
      <c r="D29" s="164">
        <v>37</v>
      </c>
      <c r="E29" s="36">
        <v>-25</v>
      </c>
    </row>
    <row r="30" spans="2:15" x14ac:dyDescent="0.25">
      <c r="C30" s="34" t="s">
        <v>11</v>
      </c>
      <c r="D30" s="164">
        <v>62</v>
      </c>
      <c r="E30" s="36">
        <v>-26</v>
      </c>
    </row>
    <row r="31" spans="2:15" x14ac:dyDescent="0.25">
      <c r="C31" s="34" t="s">
        <v>12</v>
      </c>
      <c r="D31" s="164">
        <v>27</v>
      </c>
      <c r="E31" s="36">
        <v>-27</v>
      </c>
    </row>
    <row r="32" spans="2:15" x14ac:dyDescent="0.25">
      <c r="C32" s="34" t="s">
        <v>13</v>
      </c>
      <c r="D32" s="164">
        <v>12</v>
      </c>
      <c r="E32" s="36">
        <v>-17</v>
      </c>
    </row>
    <row r="33" spans="2:6" x14ac:dyDescent="0.25">
      <c r="C33" s="34" t="s">
        <v>14</v>
      </c>
      <c r="D33" s="164">
        <v>6</v>
      </c>
      <c r="E33" s="36">
        <v>-10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52" t="s">
        <v>38</v>
      </c>
      <c r="C42" s="252"/>
      <c r="D42" s="252"/>
      <c r="E42" s="252"/>
      <c r="F42" s="25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E00-000000000000}">
  <dimension ref="B1:P41"/>
  <sheetViews>
    <sheetView showGridLines="0" view="pageBreakPreview" topLeftCell="A22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68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250</v>
      </c>
      <c r="D15" s="105">
        <v>144</v>
      </c>
      <c r="E15" s="106">
        <v>1</v>
      </c>
      <c r="F15" s="105">
        <v>106</v>
      </c>
      <c r="G15" s="107">
        <v>0.99999999999999989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10</v>
      </c>
      <c r="C16" s="165">
        <v>61</v>
      </c>
      <c r="D16" s="166">
        <v>36</v>
      </c>
      <c r="E16" s="167">
        <v>0.25</v>
      </c>
      <c r="F16" s="166">
        <v>25</v>
      </c>
      <c r="G16" s="168">
        <v>0.23584905660377359</v>
      </c>
      <c r="H16" s="45"/>
      <c r="J16" s="108"/>
      <c r="K16" s="108"/>
      <c r="L16" s="108"/>
      <c r="M16" s="108"/>
      <c r="N16" s="108"/>
      <c r="O16" s="108"/>
    </row>
    <row r="17" spans="2:11" s="1" customFormat="1" x14ac:dyDescent="0.2">
      <c r="B17" s="22" t="s">
        <v>11</v>
      </c>
      <c r="C17" s="165">
        <v>89</v>
      </c>
      <c r="D17" s="166">
        <v>62</v>
      </c>
      <c r="E17" s="167">
        <v>0.43055555555555558</v>
      </c>
      <c r="F17" s="166">
        <v>27</v>
      </c>
      <c r="G17" s="168">
        <v>0.25471698113207547</v>
      </c>
      <c r="J17" s="108"/>
      <c r="K17" s="108"/>
    </row>
    <row r="18" spans="2:11" s="1" customFormat="1" x14ac:dyDescent="0.2">
      <c r="B18" s="22" t="s">
        <v>12</v>
      </c>
      <c r="C18" s="165">
        <v>55</v>
      </c>
      <c r="D18" s="166">
        <v>28</v>
      </c>
      <c r="E18" s="167">
        <v>0.19444444444444445</v>
      </c>
      <c r="F18" s="166">
        <v>27</v>
      </c>
      <c r="G18" s="168">
        <v>0.25471698113207547</v>
      </c>
      <c r="J18" s="108"/>
      <c r="K18" s="108"/>
    </row>
    <row r="19" spans="2:11" s="1" customFormat="1" x14ac:dyDescent="0.2">
      <c r="B19" s="22" t="s">
        <v>13</v>
      </c>
      <c r="C19" s="165">
        <v>29</v>
      </c>
      <c r="D19" s="166">
        <v>12</v>
      </c>
      <c r="E19" s="167">
        <v>8.3333333333333329E-2</v>
      </c>
      <c r="F19" s="166">
        <v>17</v>
      </c>
      <c r="G19" s="168">
        <v>0.16037735849056603</v>
      </c>
      <c r="J19" s="108"/>
      <c r="K19" s="108"/>
    </row>
    <row r="20" spans="2:11" s="1" customFormat="1" x14ac:dyDescent="0.2">
      <c r="B20" s="27" t="s">
        <v>14</v>
      </c>
      <c r="C20" s="169">
        <v>16</v>
      </c>
      <c r="D20" s="170">
        <v>6</v>
      </c>
      <c r="E20" s="171">
        <v>4.1666666666666664E-2</v>
      </c>
      <c r="F20" s="170">
        <v>10</v>
      </c>
      <c r="G20" s="172">
        <v>9.4339622641509441E-2</v>
      </c>
      <c r="J20" s="108"/>
      <c r="K20" s="108"/>
    </row>
    <row r="21" spans="2:11" s="1" customFormat="1" x14ac:dyDescent="0.2">
      <c r="B21" s="32" t="s">
        <v>15</v>
      </c>
      <c r="C21" s="33"/>
      <c r="D21" s="33"/>
      <c r="E21" s="33"/>
      <c r="F21" s="33"/>
      <c r="G21" s="33"/>
      <c r="J21" s="108"/>
    </row>
    <row r="22" spans="2:11" s="33" customFormat="1" x14ac:dyDescent="0.25">
      <c r="B22"/>
      <c r="C22"/>
      <c r="D22"/>
      <c r="E22"/>
      <c r="F22"/>
      <c r="G22"/>
    </row>
    <row r="27" spans="2:11" x14ac:dyDescent="0.25">
      <c r="C27" s="34" t="s">
        <v>9</v>
      </c>
      <c r="D27" s="173" t="e">
        <v>#REF!</v>
      </c>
      <c r="E27" s="36" t="e">
        <v>#REF!</v>
      </c>
    </row>
    <row r="28" spans="2:11" x14ac:dyDescent="0.25">
      <c r="C28" s="34" t="s">
        <v>10</v>
      </c>
      <c r="D28" s="173">
        <v>36</v>
      </c>
      <c r="E28" s="36">
        <v>-25</v>
      </c>
    </row>
    <row r="29" spans="2:11" x14ac:dyDescent="0.25">
      <c r="C29" s="34" t="s">
        <v>11</v>
      </c>
      <c r="D29" s="173">
        <v>62</v>
      </c>
      <c r="E29" s="36">
        <v>-27</v>
      </c>
    </row>
    <row r="30" spans="2:11" x14ac:dyDescent="0.25">
      <c r="C30" s="34" t="s">
        <v>12</v>
      </c>
      <c r="D30" s="173">
        <v>28</v>
      </c>
      <c r="E30" s="36">
        <v>-27</v>
      </c>
    </row>
    <row r="31" spans="2:11" x14ac:dyDescent="0.25">
      <c r="C31" s="34" t="s">
        <v>13</v>
      </c>
      <c r="D31" s="173">
        <v>12</v>
      </c>
      <c r="E31" s="36">
        <v>-17</v>
      </c>
    </row>
    <row r="32" spans="2:11" x14ac:dyDescent="0.25">
      <c r="C32" s="34" t="s">
        <v>14</v>
      </c>
      <c r="D32" s="173">
        <v>6</v>
      </c>
      <c r="E32" s="36">
        <v>-10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F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69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250</v>
      </c>
      <c r="D15" s="105">
        <v>144</v>
      </c>
      <c r="E15" s="106">
        <v>1</v>
      </c>
      <c r="F15" s="105">
        <v>106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10</v>
      </c>
      <c r="C16" s="165">
        <v>63</v>
      </c>
      <c r="D16" s="166">
        <v>38</v>
      </c>
      <c r="E16" s="167">
        <v>0.2638888888888889</v>
      </c>
      <c r="F16" s="166">
        <v>25</v>
      </c>
      <c r="G16" s="168">
        <v>0.23584905660377359</v>
      </c>
      <c r="H16" s="45"/>
      <c r="J16" s="108"/>
      <c r="K16" s="108"/>
      <c r="L16" s="108"/>
      <c r="M16" s="108"/>
      <c r="N16" s="108"/>
      <c r="O16" s="108"/>
    </row>
    <row r="17" spans="2:11" s="1" customFormat="1" x14ac:dyDescent="0.2">
      <c r="B17" s="22" t="s">
        <v>11</v>
      </c>
      <c r="C17" s="165">
        <v>88</v>
      </c>
      <c r="D17" s="166">
        <v>61</v>
      </c>
      <c r="E17" s="167">
        <v>0.4236111111111111</v>
      </c>
      <c r="F17" s="166">
        <v>27</v>
      </c>
      <c r="G17" s="168">
        <v>0.25471698113207547</v>
      </c>
      <c r="J17" s="108"/>
      <c r="K17" s="108"/>
    </row>
    <row r="18" spans="2:11" s="1" customFormat="1" x14ac:dyDescent="0.2">
      <c r="B18" s="22" t="s">
        <v>12</v>
      </c>
      <c r="C18" s="165">
        <v>55</v>
      </c>
      <c r="D18" s="166">
        <v>27</v>
      </c>
      <c r="E18" s="167">
        <v>0.1875</v>
      </c>
      <c r="F18" s="166">
        <v>28</v>
      </c>
      <c r="G18" s="168">
        <v>0.26415094339622641</v>
      </c>
      <c r="J18" s="108"/>
      <c r="K18" s="108"/>
    </row>
    <row r="19" spans="2:11" s="1" customFormat="1" x14ac:dyDescent="0.2">
      <c r="B19" s="22" t="s">
        <v>13</v>
      </c>
      <c r="C19" s="165">
        <v>28</v>
      </c>
      <c r="D19" s="166">
        <v>12</v>
      </c>
      <c r="E19" s="167">
        <v>8.3333333333333329E-2</v>
      </c>
      <c r="F19" s="166">
        <v>16</v>
      </c>
      <c r="G19" s="168">
        <v>0.15094339622641509</v>
      </c>
      <c r="J19" s="108"/>
      <c r="K19" s="108"/>
    </row>
    <row r="20" spans="2:11" s="1" customFormat="1" x14ac:dyDescent="0.2">
      <c r="B20" s="27" t="s">
        <v>14</v>
      </c>
      <c r="C20" s="169">
        <v>16</v>
      </c>
      <c r="D20" s="170">
        <v>6</v>
      </c>
      <c r="E20" s="171">
        <v>4.1666666666666664E-2</v>
      </c>
      <c r="F20" s="170">
        <v>10</v>
      </c>
      <c r="G20" s="172">
        <v>9.4339622641509441E-2</v>
      </c>
      <c r="J20" s="108"/>
      <c r="K20" s="108"/>
    </row>
    <row r="21" spans="2:11" s="1" customFormat="1" x14ac:dyDescent="0.2">
      <c r="B21" s="32" t="s">
        <v>15</v>
      </c>
      <c r="C21" s="33"/>
      <c r="D21" s="33"/>
      <c r="E21" s="33"/>
      <c r="F21" s="33"/>
      <c r="G21" s="33"/>
      <c r="J21" s="108"/>
    </row>
    <row r="22" spans="2:11" s="33" customFormat="1" x14ac:dyDescent="0.25">
      <c r="B22"/>
      <c r="C22"/>
      <c r="D22"/>
      <c r="E22"/>
      <c r="F22"/>
      <c r="G22"/>
    </row>
    <row r="24" spans="2:11" x14ac:dyDescent="0.25">
      <c r="B24" s="174"/>
      <c r="C24" s="174"/>
      <c r="D24" s="174"/>
      <c r="E24" s="174"/>
      <c r="F24" s="174"/>
      <c r="G24" s="174"/>
    </row>
    <row r="25" spans="2:11" x14ac:dyDescent="0.25">
      <c r="B25" s="174"/>
      <c r="C25" s="174"/>
      <c r="D25" s="174"/>
      <c r="E25" s="174"/>
      <c r="F25" s="174"/>
      <c r="G25" s="174"/>
    </row>
    <row r="26" spans="2:11" x14ac:dyDescent="0.25">
      <c r="B26" s="174"/>
      <c r="C26" s="174"/>
      <c r="D26" s="174"/>
      <c r="E26" s="174"/>
      <c r="F26" s="174"/>
      <c r="G26" s="174"/>
    </row>
    <row r="27" spans="2:11" x14ac:dyDescent="0.25">
      <c r="B27" s="174"/>
      <c r="C27" s="175"/>
      <c r="D27" s="176"/>
      <c r="E27" s="174"/>
      <c r="F27" s="174"/>
      <c r="G27" s="174"/>
    </row>
    <row r="28" spans="2:11" x14ac:dyDescent="0.25">
      <c r="B28" s="174"/>
      <c r="C28" s="175" t="s">
        <v>10</v>
      </c>
      <c r="D28" s="177">
        <f>D16</f>
        <v>38</v>
      </c>
      <c r="E28" s="178">
        <f>-F16</f>
        <v>-25</v>
      </c>
      <c r="F28" s="174"/>
      <c r="G28" s="174"/>
    </row>
    <row r="29" spans="2:11" x14ac:dyDescent="0.25">
      <c r="B29" s="174"/>
      <c r="C29" s="175" t="s">
        <v>11</v>
      </c>
      <c r="D29" s="177">
        <f t="shared" ref="D29:D32" si="0">D17</f>
        <v>61</v>
      </c>
      <c r="E29" s="178">
        <f t="shared" ref="E29:E32" si="1">-F17</f>
        <v>-27</v>
      </c>
      <c r="F29" s="174"/>
      <c r="G29" s="174"/>
    </row>
    <row r="30" spans="2:11" x14ac:dyDescent="0.25">
      <c r="B30" s="174"/>
      <c r="C30" s="175" t="s">
        <v>12</v>
      </c>
      <c r="D30" s="177">
        <f t="shared" si="0"/>
        <v>27</v>
      </c>
      <c r="E30" s="178">
        <f t="shared" si="1"/>
        <v>-28</v>
      </c>
      <c r="F30" s="174"/>
      <c r="G30" s="174"/>
    </row>
    <row r="31" spans="2:11" x14ac:dyDescent="0.25">
      <c r="B31" s="174"/>
      <c r="C31" s="175" t="s">
        <v>13</v>
      </c>
      <c r="D31" s="177">
        <f t="shared" si="0"/>
        <v>12</v>
      </c>
      <c r="E31" s="178">
        <f t="shared" si="1"/>
        <v>-16</v>
      </c>
      <c r="F31" s="174"/>
      <c r="G31" s="174"/>
    </row>
    <row r="32" spans="2:11" x14ac:dyDescent="0.25">
      <c r="B32" s="174"/>
      <c r="C32" s="175" t="s">
        <v>14</v>
      </c>
      <c r="D32" s="177">
        <f t="shared" si="0"/>
        <v>6</v>
      </c>
      <c r="E32" s="178">
        <f t="shared" si="1"/>
        <v>-10</v>
      </c>
      <c r="F32" s="174"/>
      <c r="G32" s="174"/>
    </row>
    <row r="33" spans="2:7" x14ac:dyDescent="0.25">
      <c r="B33" s="174"/>
      <c r="C33" s="175"/>
      <c r="D33" s="174"/>
      <c r="E33" s="174"/>
      <c r="F33" s="174"/>
      <c r="G33" s="174"/>
    </row>
    <row r="34" spans="2:7" x14ac:dyDescent="0.25">
      <c r="B34" s="174"/>
      <c r="C34" s="175"/>
      <c r="D34" s="174"/>
      <c r="E34" s="174"/>
      <c r="F34" s="174"/>
      <c r="G34" s="174"/>
    </row>
    <row r="35" spans="2:7" x14ac:dyDescent="0.25">
      <c r="B35" s="174"/>
      <c r="C35" s="175"/>
      <c r="D35" s="174"/>
      <c r="E35" s="174"/>
      <c r="F35" s="174"/>
      <c r="G35" s="174"/>
    </row>
    <row r="36" spans="2:7" x14ac:dyDescent="0.25">
      <c r="B36" s="174"/>
      <c r="C36" s="175"/>
      <c r="D36" s="174"/>
      <c r="E36" s="174"/>
      <c r="F36" s="174"/>
      <c r="G36" s="174"/>
    </row>
    <row r="37" spans="2:7" x14ac:dyDescent="0.25">
      <c r="B37" s="174"/>
      <c r="C37" s="175"/>
      <c r="D37" s="174"/>
      <c r="E37" s="174"/>
      <c r="F37" s="174"/>
      <c r="G37" s="174"/>
    </row>
    <row r="38" spans="2:7" x14ac:dyDescent="0.25">
      <c r="B38" s="174"/>
      <c r="C38" s="175"/>
      <c r="D38" s="174"/>
      <c r="E38" s="174"/>
      <c r="F38" s="174"/>
      <c r="G38" s="174"/>
    </row>
    <row r="39" spans="2:7" x14ac:dyDescent="0.25">
      <c r="B39" s="174"/>
      <c r="C39" s="174"/>
      <c r="D39" s="174"/>
      <c r="E39" s="174"/>
      <c r="F39" s="174"/>
      <c r="G39" s="174"/>
    </row>
    <row r="41" spans="2:7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dimension ref="B1:P41"/>
  <sheetViews>
    <sheetView showGridLines="0" view="pageBreakPreview" zoomScale="80" zoomScaleNormal="80" zoomScaleSheetLayoutView="8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C3" s="7"/>
      <c r="D3" s="7"/>
      <c r="E3" s="7"/>
      <c r="F3" s="7"/>
      <c r="G3" s="8"/>
    </row>
    <row r="4" spans="2:16" s="1" customFormat="1" x14ac:dyDescent="0.2">
      <c r="B4" s="6"/>
      <c r="C4" s="7"/>
      <c r="D4" s="7"/>
      <c r="E4" s="7"/>
      <c r="F4" s="7"/>
      <c r="G4" s="8"/>
    </row>
    <row r="5" spans="2:16" s="1" customFormat="1" x14ac:dyDescent="0.2">
      <c r="B5" s="6"/>
      <c r="C5" s="7"/>
      <c r="D5" s="7"/>
      <c r="E5" s="7"/>
      <c r="F5" s="7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3"/>
      <c r="D7" s="13"/>
      <c r="E7" s="13"/>
      <c r="F7" s="13"/>
      <c r="G7" s="14"/>
    </row>
    <row r="8" spans="2:16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16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16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16" s="1" customFormat="1" ht="15.75" x14ac:dyDescent="0.25">
      <c r="B11" s="220" t="s">
        <v>70</v>
      </c>
      <c r="C11" s="221"/>
      <c r="D11" s="221"/>
      <c r="E11" s="221"/>
      <c r="F11" s="221"/>
      <c r="G11" s="222"/>
    </row>
    <row r="12" spans="2:16" s="1" customFormat="1" ht="5.25" customHeight="1" x14ac:dyDescent="0.2">
      <c r="B12" s="12"/>
      <c r="C12" s="13"/>
      <c r="D12" s="13"/>
      <c r="E12" s="13"/>
      <c r="F12" s="13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254</v>
      </c>
      <c r="D15" s="105">
        <v>147</v>
      </c>
      <c r="E15" s="106">
        <v>1</v>
      </c>
      <c r="F15" s="105">
        <v>107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22" t="s">
        <v>10</v>
      </c>
      <c r="C16" s="165">
        <v>66</v>
      </c>
      <c r="D16" s="166">
        <v>41</v>
      </c>
      <c r="E16" s="167">
        <v>0.27891156462585032</v>
      </c>
      <c r="F16" s="166">
        <v>25</v>
      </c>
      <c r="G16" s="168">
        <v>0.23364485981308411</v>
      </c>
      <c r="H16" s="45"/>
      <c r="J16" s="108"/>
      <c r="K16" s="108"/>
      <c r="L16" s="108"/>
      <c r="M16" s="108"/>
      <c r="N16" s="108"/>
      <c r="O16" s="108"/>
    </row>
    <row r="17" spans="2:11" s="1" customFormat="1" x14ac:dyDescent="0.2">
      <c r="B17" s="22" t="s">
        <v>11</v>
      </c>
      <c r="C17" s="165">
        <v>89</v>
      </c>
      <c r="D17" s="166">
        <v>61</v>
      </c>
      <c r="E17" s="167">
        <v>0.41496598639455784</v>
      </c>
      <c r="F17" s="166">
        <v>28</v>
      </c>
      <c r="G17" s="168">
        <v>0.26168224299065418</v>
      </c>
      <c r="J17" s="108"/>
      <c r="K17" s="108"/>
    </row>
    <row r="18" spans="2:11" s="1" customFormat="1" x14ac:dyDescent="0.2">
      <c r="B18" s="22" t="s">
        <v>12</v>
      </c>
      <c r="C18" s="165">
        <v>53</v>
      </c>
      <c r="D18" s="166">
        <v>27</v>
      </c>
      <c r="E18" s="167">
        <v>0.18367346938775511</v>
      </c>
      <c r="F18" s="166">
        <v>26</v>
      </c>
      <c r="G18" s="168">
        <v>0.24299065420560748</v>
      </c>
      <c r="J18" s="108"/>
      <c r="K18" s="108"/>
    </row>
    <row r="19" spans="2:11" s="1" customFormat="1" x14ac:dyDescent="0.2">
      <c r="B19" s="22" t="s">
        <v>13</v>
      </c>
      <c r="C19" s="165">
        <v>30</v>
      </c>
      <c r="D19" s="166">
        <v>12</v>
      </c>
      <c r="E19" s="167">
        <v>8.1632653061224483E-2</v>
      </c>
      <c r="F19" s="166">
        <v>18</v>
      </c>
      <c r="G19" s="168">
        <v>0.16822429906542055</v>
      </c>
      <c r="J19" s="108"/>
      <c r="K19" s="108"/>
    </row>
    <row r="20" spans="2:11" s="1" customFormat="1" x14ac:dyDescent="0.2">
      <c r="B20" s="27" t="s">
        <v>14</v>
      </c>
      <c r="C20" s="169">
        <v>16</v>
      </c>
      <c r="D20" s="170">
        <v>6</v>
      </c>
      <c r="E20" s="171">
        <v>4.0816326530612242E-2</v>
      </c>
      <c r="F20" s="170">
        <v>10</v>
      </c>
      <c r="G20" s="172">
        <v>9.3457943925233641E-2</v>
      </c>
      <c r="J20" s="108"/>
      <c r="K20" s="108"/>
    </row>
    <row r="21" spans="2:11" s="1" customFormat="1" x14ac:dyDescent="0.2">
      <c r="B21" s="32" t="s">
        <v>15</v>
      </c>
      <c r="C21" s="33"/>
      <c r="D21" s="33"/>
      <c r="E21" s="33"/>
      <c r="F21" s="33"/>
      <c r="G21" s="33"/>
      <c r="J21" s="108"/>
    </row>
    <row r="22" spans="2:11" s="33" customFormat="1" x14ac:dyDescent="0.25">
      <c r="B22"/>
      <c r="C22"/>
      <c r="D22"/>
      <c r="E22"/>
      <c r="F22"/>
      <c r="G22"/>
    </row>
    <row r="24" spans="2:11" x14ac:dyDescent="0.25">
      <c r="B24" s="174"/>
      <c r="C24" s="174"/>
      <c r="D24" s="174"/>
      <c r="E24" s="174"/>
      <c r="F24" s="174"/>
      <c r="G24" s="174"/>
    </row>
    <row r="25" spans="2:11" x14ac:dyDescent="0.25">
      <c r="B25" s="174"/>
      <c r="C25" s="174"/>
      <c r="D25" s="174"/>
      <c r="E25" s="174"/>
      <c r="F25" s="174"/>
      <c r="G25" s="174"/>
    </row>
    <row r="26" spans="2:11" x14ac:dyDescent="0.25">
      <c r="B26" s="174"/>
      <c r="C26" s="174"/>
      <c r="D26" s="174"/>
      <c r="E26" s="174"/>
      <c r="F26" s="174"/>
      <c r="G26" s="174"/>
    </row>
    <row r="27" spans="2:11" x14ac:dyDescent="0.25">
      <c r="B27" s="174"/>
      <c r="C27" s="175"/>
      <c r="D27" s="176"/>
      <c r="E27" s="174"/>
      <c r="F27" s="174"/>
      <c r="G27" s="174"/>
    </row>
    <row r="28" spans="2:11" x14ac:dyDescent="0.25">
      <c r="B28" s="174"/>
      <c r="C28" s="175" t="s">
        <v>10</v>
      </c>
      <c r="D28" s="177">
        <f>D16</f>
        <v>41</v>
      </c>
      <c r="E28" s="178">
        <f>-F16</f>
        <v>-25</v>
      </c>
      <c r="F28" s="174"/>
      <c r="G28" s="174"/>
    </row>
    <row r="29" spans="2:11" x14ac:dyDescent="0.25">
      <c r="B29" s="174"/>
      <c r="C29" s="175" t="s">
        <v>11</v>
      </c>
      <c r="D29" s="177">
        <f t="shared" ref="D29:D32" si="0">D17</f>
        <v>61</v>
      </c>
      <c r="E29" s="178">
        <f t="shared" ref="E29:E32" si="1">-F17</f>
        <v>-28</v>
      </c>
      <c r="F29" s="174"/>
      <c r="G29" s="174"/>
    </row>
    <row r="30" spans="2:11" x14ac:dyDescent="0.25">
      <c r="B30" s="174"/>
      <c r="C30" s="175" t="s">
        <v>12</v>
      </c>
      <c r="D30" s="177">
        <f t="shared" si="0"/>
        <v>27</v>
      </c>
      <c r="E30" s="178">
        <f t="shared" si="1"/>
        <v>-26</v>
      </c>
      <c r="F30" s="174"/>
      <c r="G30" s="174"/>
    </row>
    <row r="31" spans="2:11" x14ac:dyDescent="0.25">
      <c r="B31" s="174"/>
      <c r="C31" s="175" t="s">
        <v>13</v>
      </c>
      <c r="D31" s="177">
        <f t="shared" si="0"/>
        <v>12</v>
      </c>
      <c r="E31" s="178">
        <f t="shared" si="1"/>
        <v>-18</v>
      </c>
      <c r="F31" s="174"/>
      <c r="G31" s="174"/>
    </row>
    <row r="32" spans="2:11" x14ac:dyDescent="0.25">
      <c r="B32" s="174"/>
      <c r="C32" s="175" t="s">
        <v>14</v>
      </c>
      <c r="D32" s="177">
        <f t="shared" si="0"/>
        <v>6</v>
      </c>
      <c r="E32" s="178">
        <f t="shared" si="1"/>
        <v>-10</v>
      </c>
      <c r="F32" s="174"/>
      <c r="G32" s="174"/>
    </row>
    <row r="33" spans="2:7" x14ac:dyDescent="0.25">
      <c r="B33" s="174"/>
      <c r="C33" s="175"/>
      <c r="D33" s="174"/>
      <c r="E33" s="174"/>
      <c r="F33" s="174"/>
      <c r="G33" s="174"/>
    </row>
    <row r="34" spans="2:7" x14ac:dyDescent="0.25">
      <c r="B34" s="174"/>
      <c r="C34" s="175"/>
      <c r="D34" s="174"/>
      <c r="E34" s="174"/>
      <c r="F34" s="174"/>
      <c r="G34" s="174"/>
    </row>
    <row r="35" spans="2:7" x14ac:dyDescent="0.25">
      <c r="B35" s="174"/>
      <c r="C35" s="175"/>
      <c r="D35" s="174"/>
      <c r="E35" s="174"/>
      <c r="F35" s="174"/>
      <c r="G35" s="174"/>
    </row>
    <row r="36" spans="2:7" x14ac:dyDescent="0.25">
      <c r="B36" s="174"/>
      <c r="C36" s="175"/>
      <c r="D36" s="174"/>
      <c r="E36" s="174"/>
      <c r="F36" s="174"/>
      <c r="G36" s="174"/>
    </row>
    <row r="37" spans="2:7" x14ac:dyDescent="0.25">
      <c r="B37" s="174"/>
      <c r="C37" s="175"/>
      <c r="D37" s="174"/>
      <c r="E37" s="174"/>
      <c r="F37" s="174"/>
      <c r="G37" s="174"/>
    </row>
    <row r="38" spans="2:7" x14ac:dyDescent="0.25">
      <c r="B38" s="174"/>
      <c r="C38" s="175"/>
      <c r="D38" s="174"/>
      <c r="E38" s="174"/>
      <c r="F38" s="174"/>
      <c r="G38" s="174"/>
    </row>
    <row r="39" spans="2:7" x14ac:dyDescent="0.25">
      <c r="B39" s="174"/>
      <c r="C39" s="174"/>
      <c r="D39" s="174"/>
      <c r="E39" s="174"/>
      <c r="F39" s="174"/>
      <c r="G39" s="174"/>
    </row>
    <row r="41" spans="2:7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I42"/>
  <sheetViews>
    <sheetView showGridLines="0" view="pageBreakPreview" topLeftCell="A7" zoomScaleNormal="80" zoomScaleSheetLayoutView="100" workbookViewId="0">
      <selection activeCell="B11" sqref="B11:G11"/>
    </sheetView>
  </sheetViews>
  <sheetFormatPr baseColWidth="10" defaultRowHeight="15" x14ac:dyDescent="0.25"/>
  <cols>
    <col min="1" max="1" width="2.140625" customWidth="1"/>
    <col min="2" max="2" width="31.42578125" customWidth="1"/>
    <col min="3" max="3" width="12.28515625" customWidth="1"/>
    <col min="4" max="4" width="14.42578125" customWidth="1"/>
    <col min="5" max="5" width="14.140625" customWidth="1"/>
    <col min="6" max="6" width="17.85546875" customWidth="1"/>
    <col min="7" max="7" width="14.140625" customWidth="1"/>
    <col min="9" max="9" width="1.28515625" hidden="1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20" t="s">
        <v>20</v>
      </c>
      <c r="C10" s="221"/>
      <c r="D10" s="221"/>
      <c r="E10" s="221"/>
      <c r="F10" s="221"/>
      <c r="G10" s="222"/>
    </row>
    <row r="11" spans="2:8" s="1" customFormat="1" ht="15.75" x14ac:dyDescent="0.25">
      <c r="B11" s="220" t="s">
        <v>25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30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24"/>
      <c r="C14" s="231"/>
      <c r="D14" s="16" t="s">
        <v>6</v>
      </c>
      <c r="E14" s="16" t="s">
        <v>7</v>
      </c>
      <c r="F14" s="16" t="s">
        <v>6</v>
      </c>
      <c r="G14" s="17" t="s">
        <v>7</v>
      </c>
    </row>
    <row r="15" spans="2:8" s="1" customFormat="1" x14ac:dyDescent="0.2">
      <c r="B15" s="18" t="s">
        <v>8</v>
      </c>
      <c r="C15" s="19">
        <f>SUM(C16:C21)</f>
        <v>215</v>
      </c>
      <c r="D15" s="19">
        <f>SUM(D16:D21)</f>
        <v>119</v>
      </c>
      <c r="E15" s="55">
        <f>SUM(E16:E21)</f>
        <v>1</v>
      </c>
      <c r="F15" s="56">
        <f>SUM(F16:F21)</f>
        <v>96</v>
      </c>
      <c r="G15" s="57">
        <f>SUM(G16:G21)</f>
        <v>1</v>
      </c>
      <c r="H15" s="45"/>
    </row>
    <row r="16" spans="2:8" s="1" customFormat="1" x14ac:dyDescent="0.2">
      <c r="B16" s="22" t="s">
        <v>9</v>
      </c>
      <c r="C16" s="46">
        <v>1</v>
      </c>
      <c r="D16" s="47">
        <v>0</v>
      </c>
      <c r="E16" s="48">
        <f>+D16/$D$15</f>
        <v>0</v>
      </c>
      <c r="F16" s="47">
        <v>1</v>
      </c>
      <c r="G16" s="49">
        <f>+F16/$F$15</f>
        <v>1.0416666666666666E-2</v>
      </c>
    </row>
    <row r="17" spans="2:7" s="1" customFormat="1" x14ac:dyDescent="0.2">
      <c r="B17" s="22" t="s">
        <v>10</v>
      </c>
      <c r="C17" s="46">
        <v>68</v>
      </c>
      <c r="D17" s="47">
        <v>41</v>
      </c>
      <c r="E17" s="48">
        <f t="shared" ref="E17:E21" si="0">+D17/$D$15</f>
        <v>0.34453781512605042</v>
      </c>
      <c r="F17" s="47">
        <v>27</v>
      </c>
      <c r="G17" s="49">
        <f>+F17/$F$15</f>
        <v>0.28125</v>
      </c>
    </row>
    <row r="18" spans="2:7" s="1" customFormat="1" x14ac:dyDescent="0.2">
      <c r="B18" s="22" t="s">
        <v>11</v>
      </c>
      <c r="C18" s="46">
        <v>68</v>
      </c>
      <c r="D18" s="47">
        <v>41</v>
      </c>
      <c r="E18" s="48">
        <f t="shared" si="0"/>
        <v>0.34453781512605042</v>
      </c>
      <c r="F18" s="47">
        <v>27</v>
      </c>
      <c r="G18" s="49">
        <f>+F18/$F$15</f>
        <v>0.28125</v>
      </c>
    </row>
    <row r="19" spans="2:7" s="1" customFormat="1" x14ac:dyDescent="0.2">
      <c r="B19" s="22" t="s">
        <v>12</v>
      </c>
      <c r="C19" s="46">
        <v>47</v>
      </c>
      <c r="D19" s="47">
        <v>25</v>
      </c>
      <c r="E19" s="48">
        <f t="shared" si="0"/>
        <v>0.21008403361344538</v>
      </c>
      <c r="F19" s="47">
        <v>22</v>
      </c>
      <c r="G19" s="49">
        <f t="shared" ref="G19:G21" si="1">+F19/$F$15</f>
        <v>0.22916666666666666</v>
      </c>
    </row>
    <row r="20" spans="2:7" s="1" customFormat="1" x14ac:dyDescent="0.2">
      <c r="B20" s="22" t="s">
        <v>13</v>
      </c>
      <c r="C20" s="46">
        <v>24</v>
      </c>
      <c r="D20" s="47">
        <v>12</v>
      </c>
      <c r="E20" s="48">
        <f t="shared" si="0"/>
        <v>0.10084033613445378</v>
      </c>
      <c r="F20" s="47">
        <v>12</v>
      </c>
      <c r="G20" s="49">
        <f t="shared" si="1"/>
        <v>0.125</v>
      </c>
    </row>
    <row r="21" spans="2:7" s="1" customFormat="1" x14ac:dyDescent="0.2">
      <c r="B21" s="27" t="s">
        <v>14</v>
      </c>
      <c r="C21" s="50">
        <v>7</v>
      </c>
      <c r="D21" s="51">
        <v>0</v>
      </c>
      <c r="E21" s="52">
        <f t="shared" si="0"/>
        <v>0</v>
      </c>
      <c r="F21" s="51">
        <v>7</v>
      </c>
      <c r="G21" s="53">
        <f t="shared" si="1"/>
        <v>7.2916666666666671E-2</v>
      </c>
    </row>
    <row r="22" spans="2:7" s="33" customFormat="1" ht="12" x14ac:dyDescent="0.2">
      <c r="B22" s="32" t="s">
        <v>15</v>
      </c>
    </row>
    <row r="28" spans="2:7" x14ac:dyDescent="0.25">
      <c r="C28" s="34" t="s">
        <v>9</v>
      </c>
      <c r="D28" s="54">
        <f t="shared" ref="D28:D33" si="2">D16</f>
        <v>0</v>
      </c>
      <c r="E28" s="36">
        <f t="shared" ref="E28:E33" si="3">-F16</f>
        <v>-1</v>
      </c>
    </row>
    <row r="29" spans="2:7" x14ac:dyDescent="0.25">
      <c r="C29" s="34" t="s">
        <v>10</v>
      </c>
      <c r="D29" s="54">
        <f t="shared" si="2"/>
        <v>41</v>
      </c>
      <c r="E29" s="36">
        <f t="shared" si="3"/>
        <v>-27</v>
      </c>
    </row>
    <row r="30" spans="2:7" x14ac:dyDescent="0.25">
      <c r="C30" s="34" t="s">
        <v>11</v>
      </c>
      <c r="D30" s="54">
        <f t="shared" si="2"/>
        <v>41</v>
      </c>
      <c r="E30" s="36">
        <f t="shared" si="3"/>
        <v>-27</v>
      </c>
    </row>
    <row r="31" spans="2:7" x14ac:dyDescent="0.25">
      <c r="C31" s="34" t="s">
        <v>12</v>
      </c>
      <c r="D31" s="54">
        <f t="shared" si="2"/>
        <v>25</v>
      </c>
      <c r="E31" s="36">
        <f t="shared" si="3"/>
        <v>-22</v>
      </c>
    </row>
    <row r="32" spans="2:7" x14ac:dyDescent="0.25">
      <c r="C32" s="34" t="s">
        <v>13</v>
      </c>
      <c r="D32" s="54">
        <f t="shared" si="2"/>
        <v>12</v>
      </c>
      <c r="E32" s="36">
        <f t="shared" si="3"/>
        <v>-12</v>
      </c>
    </row>
    <row r="33" spans="2:6" x14ac:dyDescent="0.25">
      <c r="C33" s="34" t="s">
        <v>14</v>
      </c>
      <c r="D33" s="54">
        <f t="shared" si="2"/>
        <v>0</v>
      </c>
      <c r="E33" s="36">
        <f t="shared" si="3"/>
        <v>-7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32" t="s">
        <v>15</v>
      </c>
      <c r="C42" s="232"/>
      <c r="D42" s="232"/>
      <c r="E42" s="232"/>
      <c r="F42" s="232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39370078740157483" bottom="0.15748031496062992" header="0.31496062992125984" footer="0.31496062992125984"/>
  <pageSetup scale="95" orientation="landscape" r:id="rId1"/>
  <drawing r:id="rId2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1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71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254</v>
      </c>
      <c r="D15" s="105">
        <v>147</v>
      </c>
      <c r="E15" s="106">
        <v>1</v>
      </c>
      <c r="F15" s="105">
        <v>107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67</v>
      </c>
      <c r="D16" s="166">
        <v>41</v>
      </c>
      <c r="E16" s="167">
        <v>0.27891156462585032</v>
      </c>
      <c r="F16" s="166">
        <v>26</v>
      </c>
      <c r="G16" s="168">
        <v>0.24299065420560748</v>
      </c>
      <c r="H16" s="45"/>
      <c r="J16" s="108"/>
      <c r="K16" s="108"/>
      <c r="L16" s="108"/>
      <c r="M16" s="108"/>
      <c r="N16" s="108"/>
      <c r="O16" s="108"/>
    </row>
    <row r="17" spans="2:11" s="1" customFormat="1" x14ac:dyDescent="0.2">
      <c r="B17" s="180" t="s">
        <v>11</v>
      </c>
      <c r="C17" s="165">
        <v>88</v>
      </c>
      <c r="D17" s="166">
        <v>61</v>
      </c>
      <c r="E17" s="167">
        <v>0.41496598639455784</v>
      </c>
      <c r="F17" s="166">
        <v>27</v>
      </c>
      <c r="G17" s="168">
        <v>0.25233644859813081</v>
      </c>
      <c r="J17" s="108"/>
      <c r="K17" s="108"/>
    </row>
    <row r="18" spans="2:11" s="1" customFormat="1" x14ac:dyDescent="0.2">
      <c r="B18" s="180" t="s">
        <v>12</v>
      </c>
      <c r="C18" s="165">
        <v>53</v>
      </c>
      <c r="D18" s="166">
        <v>27</v>
      </c>
      <c r="E18" s="167">
        <v>0.18367346938775511</v>
      </c>
      <c r="F18" s="166">
        <v>26</v>
      </c>
      <c r="G18" s="168">
        <v>0.24299065420560748</v>
      </c>
      <c r="J18" s="108"/>
      <c r="K18" s="108"/>
    </row>
    <row r="19" spans="2:11" s="1" customFormat="1" x14ac:dyDescent="0.2">
      <c r="B19" s="180" t="s">
        <v>13</v>
      </c>
      <c r="C19" s="165">
        <v>30</v>
      </c>
      <c r="D19" s="166">
        <v>12</v>
      </c>
      <c r="E19" s="167">
        <v>8.1632653061224483E-2</v>
      </c>
      <c r="F19" s="166">
        <v>18</v>
      </c>
      <c r="G19" s="168">
        <v>0.16822429906542055</v>
      </c>
      <c r="J19" s="108"/>
      <c r="K19" s="108"/>
    </row>
    <row r="20" spans="2:11" s="1" customFormat="1" x14ac:dyDescent="0.2">
      <c r="B20" s="181" t="s">
        <v>14</v>
      </c>
      <c r="C20" s="169">
        <v>16</v>
      </c>
      <c r="D20" s="170">
        <v>6</v>
      </c>
      <c r="E20" s="171">
        <v>4.0816326530612242E-2</v>
      </c>
      <c r="F20" s="170">
        <v>10</v>
      </c>
      <c r="G20" s="172">
        <v>9.3457943925233641E-2</v>
      </c>
      <c r="J20" s="108"/>
      <c r="K20" s="108"/>
    </row>
    <row r="21" spans="2:11" s="1" customFormat="1" x14ac:dyDescent="0.2">
      <c r="B21" s="32" t="s">
        <v>15</v>
      </c>
      <c r="C21" s="33"/>
      <c r="D21" s="33"/>
      <c r="E21" s="33"/>
      <c r="F21" s="33"/>
      <c r="G21" s="33"/>
      <c r="J21" s="108"/>
    </row>
    <row r="22" spans="2:11" s="33" customFormat="1" x14ac:dyDescent="0.25">
      <c r="B22"/>
      <c r="C22"/>
      <c r="D22"/>
      <c r="E22"/>
      <c r="F22"/>
      <c r="G22"/>
    </row>
    <row r="24" spans="2:11" x14ac:dyDescent="0.25">
      <c r="B24" s="182"/>
      <c r="C24" s="182"/>
      <c r="D24" s="182"/>
      <c r="E24" s="182"/>
      <c r="F24" s="182"/>
    </row>
    <row r="25" spans="2:11" x14ac:dyDescent="0.25">
      <c r="B25" s="182"/>
      <c r="C25" s="182"/>
      <c r="D25" s="182"/>
      <c r="E25" s="182"/>
      <c r="F25" s="182"/>
    </row>
    <row r="26" spans="2:11" x14ac:dyDescent="0.25">
      <c r="B26" s="182"/>
      <c r="C26" s="182"/>
      <c r="D26" s="182"/>
      <c r="E26" s="182"/>
      <c r="F26" s="182"/>
    </row>
    <row r="27" spans="2:11" x14ac:dyDescent="0.25">
      <c r="B27" s="182"/>
      <c r="C27" s="183"/>
      <c r="D27" s="184"/>
      <c r="E27" s="182"/>
      <c r="F27" s="182"/>
    </row>
    <row r="28" spans="2:11" x14ac:dyDescent="0.25">
      <c r="B28" s="182"/>
      <c r="C28" s="183" t="s">
        <v>10</v>
      </c>
      <c r="D28" s="184">
        <v>41</v>
      </c>
      <c r="E28" s="182">
        <v>-26</v>
      </c>
      <c r="F28" s="182"/>
    </row>
    <row r="29" spans="2:11" x14ac:dyDescent="0.25">
      <c r="B29" s="182"/>
      <c r="C29" s="183" t="s">
        <v>11</v>
      </c>
      <c r="D29" s="184">
        <v>61</v>
      </c>
      <c r="E29" s="182">
        <v>-27</v>
      </c>
      <c r="F29" s="182"/>
    </row>
    <row r="30" spans="2:11" x14ac:dyDescent="0.25">
      <c r="B30" s="182"/>
      <c r="C30" s="183" t="s">
        <v>12</v>
      </c>
      <c r="D30" s="184">
        <v>27</v>
      </c>
      <c r="E30" s="182">
        <v>-26</v>
      </c>
      <c r="F30" s="182"/>
    </row>
    <row r="31" spans="2:11" x14ac:dyDescent="0.25">
      <c r="B31" s="182"/>
      <c r="C31" s="183" t="s">
        <v>13</v>
      </c>
      <c r="D31" s="184">
        <v>12</v>
      </c>
      <c r="E31" s="182">
        <v>-18</v>
      </c>
      <c r="F31" s="182"/>
    </row>
    <row r="32" spans="2:11" x14ac:dyDescent="0.25">
      <c r="B32" s="182"/>
      <c r="C32" s="183" t="s">
        <v>14</v>
      </c>
      <c r="D32" s="184">
        <v>6</v>
      </c>
      <c r="E32" s="182">
        <v>-10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200-000000000000}">
  <dimension ref="B1:P41"/>
  <sheetViews>
    <sheetView showGridLines="0" view="pageBreakPreview" topLeftCell="A16" zoomScaleNormal="80" zoomScaleSheetLayoutView="100" workbookViewId="0">
      <selection activeCell="B11" sqref="B11:G11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72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247</v>
      </c>
      <c r="D15" s="105">
        <v>144</v>
      </c>
      <c r="E15" s="106">
        <v>1</v>
      </c>
      <c r="F15" s="105">
        <v>103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60</v>
      </c>
      <c r="D16" s="166">
        <v>36</v>
      </c>
      <c r="E16" s="167">
        <v>0.25</v>
      </c>
      <c r="F16" s="166">
        <v>24</v>
      </c>
      <c r="G16" s="168">
        <v>0.23300970873786409</v>
      </c>
      <c r="H16" s="45"/>
      <c r="J16" s="108"/>
      <c r="K16" s="108"/>
      <c r="L16" s="108"/>
      <c r="M16" s="108"/>
      <c r="N16" s="108"/>
      <c r="O16" s="108"/>
    </row>
    <row r="17" spans="2:11" s="1" customFormat="1" x14ac:dyDescent="0.2">
      <c r="B17" s="180" t="s">
        <v>11</v>
      </c>
      <c r="C17" s="165">
        <v>89</v>
      </c>
      <c r="D17" s="166">
        <v>63</v>
      </c>
      <c r="E17" s="167">
        <v>0.4375</v>
      </c>
      <c r="F17" s="166">
        <v>26</v>
      </c>
      <c r="G17" s="168">
        <v>0.25242718446601942</v>
      </c>
      <c r="J17" s="108"/>
      <c r="K17" s="108"/>
    </row>
    <row r="18" spans="2:11" s="1" customFormat="1" x14ac:dyDescent="0.2">
      <c r="B18" s="180" t="s">
        <v>12</v>
      </c>
      <c r="C18" s="165">
        <v>53</v>
      </c>
      <c r="D18" s="166">
        <v>26</v>
      </c>
      <c r="E18" s="167">
        <v>0.18055555555555555</v>
      </c>
      <c r="F18" s="166">
        <v>27</v>
      </c>
      <c r="G18" s="168">
        <v>0.26213592233009708</v>
      </c>
      <c r="J18" s="108"/>
      <c r="K18" s="108"/>
    </row>
    <row r="19" spans="2:11" s="1" customFormat="1" x14ac:dyDescent="0.2">
      <c r="B19" s="180" t="s">
        <v>13</v>
      </c>
      <c r="C19" s="165">
        <v>29</v>
      </c>
      <c r="D19" s="166">
        <v>13</v>
      </c>
      <c r="E19" s="167">
        <v>9.0277777777777776E-2</v>
      </c>
      <c r="F19" s="166">
        <v>16</v>
      </c>
      <c r="G19" s="168">
        <v>0.1553398058252427</v>
      </c>
      <c r="J19" s="108"/>
      <c r="K19" s="108"/>
    </row>
    <row r="20" spans="2:11" s="1" customFormat="1" x14ac:dyDescent="0.2">
      <c r="B20" s="181" t="s">
        <v>14</v>
      </c>
      <c r="C20" s="169">
        <v>16</v>
      </c>
      <c r="D20" s="170">
        <v>6</v>
      </c>
      <c r="E20" s="171">
        <v>4.1666666666666664E-2</v>
      </c>
      <c r="F20" s="170">
        <v>10</v>
      </c>
      <c r="G20" s="172">
        <v>9.7087378640776698E-2</v>
      </c>
      <c r="J20" s="108"/>
      <c r="K20" s="108"/>
    </row>
    <row r="21" spans="2:11" s="1" customFormat="1" x14ac:dyDescent="0.2">
      <c r="B21" s="32" t="s">
        <v>15</v>
      </c>
      <c r="C21" s="33"/>
      <c r="D21" s="33"/>
      <c r="E21" s="33"/>
      <c r="F21" s="33"/>
      <c r="G21" s="33"/>
      <c r="J21" s="108"/>
    </row>
    <row r="22" spans="2:11" s="33" customFormat="1" x14ac:dyDescent="0.25">
      <c r="B22"/>
      <c r="C22"/>
      <c r="D22"/>
      <c r="E22"/>
      <c r="F22"/>
      <c r="G22"/>
    </row>
    <row r="24" spans="2:11" x14ac:dyDescent="0.25">
      <c r="B24" s="182"/>
      <c r="C24" s="182"/>
      <c r="D24" s="182"/>
      <c r="E24" s="182"/>
      <c r="F24" s="182"/>
    </row>
    <row r="25" spans="2:11" x14ac:dyDescent="0.25">
      <c r="B25" s="182"/>
      <c r="C25" s="182"/>
      <c r="D25" s="182"/>
      <c r="E25" s="182"/>
      <c r="F25" s="182"/>
    </row>
    <row r="26" spans="2:11" x14ac:dyDescent="0.25">
      <c r="B26" s="182"/>
      <c r="C26" s="182"/>
      <c r="D26" s="182"/>
      <c r="E26" s="182"/>
      <c r="F26" s="182"/>
    </row>
    <row r="27" spans="2:11" x14ac:dyDescent="0.25">
      <c r="B27" s="182"/>
      <c r="C27" s="183"/>
      <c r="D27" s="184"/>
      <c r="E27" s="182"/>
      <c r="F27" s="182"/>
    </row>
    <row r="28" spans="2:11" x14ac:dyDescent="0.25">
      <c r="B28" s="182"/>
      <c r="C28" s="183" t="s">
        <v>10</v>
      </c>
      <c r="D28" s="184">
        <v>41</v>
      </c>
      <c r="E28" s="182">
        <v>-26</v>
      </c>
      <c r="F28" s="182"/>
    </row>
    <row r="29" spans="2:11" x14ac:dyDescent="0.25">
      <c r="B29" s="182"/>
      <c r="C29" s="183" t="s">
        <v>11</v>
      </c>
      <c r="D29" s="184">
        <v>61</v>
      </c>
      <c r="E29" s="182">
        <v>-27</v>
      </c>
      <c r="F29" s="182"/>
    </row>
    <row r="30" spans="2:11" x14ac:dyDescent="0.25">
      <c r="B30" s="182"/>
      <c r="C30" s="183" t="s">
        <v>12</v>
      </c>
      <c r="D30" s="184">
        <v>27</v>
      </c>
      <c r="E30" s="182">
        <v>-26</v>
      </c>
      <c r="F30" s="182"/>
    </row>
    <row r="31" spans="2:11" x14ac:dyDescent="0.25">
      <c r="B31" s="182"/>
      <c r="C31" s="183" t="s">
        <v>13</v>
      </c>
      <c r="D31" s="184">
        <v>12</v>
      </c>
      <c r="E31" s="182">
        <v>-18</v>
      </c>
      <c r="F31" s="182"/>
    </row>
    <row r="32" spans="2:11" x14ac:dyDescent="0.25">
      <c r="B32" s="182"/>
      <c r="C32" s="183" t="s">
        <v>14</v>
      </c>
      <c r="D32" s="184">
        <v>6</v>
      </c>
      <c r="E32" s="182">
        <v>-10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300-000000000000}">
  <dimension ref="B1:P41"/>
  <sheetViews>
    <sheetView showGridLines="0" view="pageBreakPreview" topLeftCell="A10" zoomScaleNormal="80" zoomScaleSheetLayoutView="100" workbookViewId="0">
      <selection activeCell="J24" sqref="J2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73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266</v>
      </c>
      <c r="D15" s="105">
        <v>154</v>
      </c>
      <c r="E15" s="106">
        <v>1</v>
      </c>
      <c r="F15" s="105">
        <v>112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65</v>
      </c>
      <c r="D16" s="166">
        <v>40</v>
      </c>
      <c r="E16" s="167">
        <v>0.25974025974025972</v>
      </c>
      <c r="F16" s="166">
        <v>25</v>
      </c>
      <c r="G16" s="168">
        <v>0.22321428571428573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92</v>
      </c>
      <c r="D17" s="166">
        <v>64</v>
      </c>
      <c r="E17" s="167">
        <v>0.41558441558441561</v>
      </c>
      <c r="F17" s="166">
        <v>28</v>
      </c>
      <c r="G17" s="168">
        <v>0.25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56</v>
      </c>
      <c r="D18" s="166">
        <v>27</v>
      </c>
      <c r="E18" s="167">
        <v>0.17532467532467533</v>
      </c>
      <c r="F18" s="166">
        <v>29</v>
      </c>
      <c r="G18" s="168">
        <v>0.25892857142857145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37</v>
      </c>
      <c r="D19" s="166">
        <v>17</v>
      </c>
      <c r="E19" s="167">
        <v>0.11038961038961038</v>
      </c>
      <c r="F19" s="166">
        <v>20</v>
      </c>
      <c r="G19" s="168">
        <v>0.17857142857142858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16</v>
      </c>
      <c r="D20" s="170">
        <v>6</v>
      </c>
      <c r="E20" s="171">
        <v>3.896103896103896E-2</v>
      </c>
      <c r="F20" s="170">
        <v>10</v>
      </c>
      <c r="G20" s="172">
        <v>8.9285714285714288E-2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40</v>
      </c>
      <c r="E28" s="182">
        <f>F16*(-1)</f>
        <v>-25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64</v>
      </c>
      <c r="E29" s="182">
        <f t="shared" ref="E29:E32" si="1">F17*(-1)</f>
        <v>-28</v>
      </c>
      <c r="F29" s="182"/>
    </row>
    <row r="30" spans="2:13" x14ac:dyDescent="0.25">
      <c r="B30" s="182"/>
      <c r="C30" s="183" t="s">
        <v>12</v>
      </c>
      <c r="D30" s="187">
        <f t="shared" si="0"/>
        <v>27</v>
      </c>
      <c r="E30" s="182">
        <f t="shared" si="1"/>
        <v>-29</v>
      </c>
      <c r="F30" s="182"/>
    </row>
    <row r="31" spans="2:13" x14ac:dyDescent="0.25">
      <c r="B31" s="182"/>
      <c r="C31" s="183" t="s">
        <v>13</v>
      </c>
      <c r="D31" s="187">
        <f t="shared" si="0"/>
        <v>17</v>
      </c>
      <c r="E31" s="182">
        <f t="shared" si="1"/>
        <v>-20</v>
      </c>
      <c r="F31" s="182"/>
    </row>
    <row r="32" spans="2:13" x14ac:dyDescent="0.25">
      <c r="B32" s="182"/>
      <c r="C32" s="183" t="s">
        <v>14</v>
      </c>
      <c r="D32" s="187">
        <f t="shared" si="0"/>
        <v>6</v>
      </c>
      <c r="E32" s="182">
        <f t="shared" si="1"/>
        <v>-10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400-000000000000}">
  <dimension ref="B1:P41"/>
  <sheetViews>
    <sheetView showGridLines="0" view="pageBreakPreview" zoomScaleNormal="80" zoomScaleSheetLayoutView="100" workbookViewId="0">
      <selection activeCell="B11" sqref="B11:G11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74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266</v>
      </c>
      <c r="D15" s="105">
        <v>154</v>
      </c>
      <c r="E15" s="106">
        <v>1</v>
      </c>
      <c r="F15" s="105">
        <v>112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64</v>
      </c>
      <c r="D16" s="166">
        <v>39</v>
      </c>
      <c r="E16" s="167">
        <v>0.25324675324675322</v>
      </c>
      <c r="F16" s="166">
        <v>25</v>
      </c>
      <c r="G16" s="168">
        <v>0.22321428571428573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93</v>
      </c>
      <c r="D17" s="166">
        <v>65</v>
      </c>
      <c r="E17" s="167">
        <v>0.42207792207792205</v>
      </c>
      <c r="F17" s="166">
        <v>28</v>
      </c>
      <c r="G17" s="168">
        <v>0.25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56</v>
      </c>
      <c r="D18" s="166">
        <v>27</v>
      </c>
      <c r="E18" s="167">
        <v>0.17532467532467533</v>
      </c>
      <c r="F18" s="166">
        <v>29</v>
      </c>
      <c r="G18" s="168">
        <v>0.25892857142857145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36</v>
      </c>
      <c r="D19" s="166">
        <v>16</v>
      </c>
      <c r="E19" s="167">
        <v>0.1038961038961039</v>
      </c>
      <c r="F19" s="166">
        <v>20</v>
      </c>
      <c r="G19" s="168">
        <v>0.17857142857142858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17</v>
      </c>
      <c r="D20" s="170">
        <v>7</v>
      </c>
      <c r="E20" s="171">
        <v>4.5454545454545456E-2</v>
      </c>
      <c r="F20" s="170">
        <v>10</v>
      </c>
      <c r="G20" s="172">
        <v>8.9285714285714288E-2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39</v>
      </c>
      <c r="E28" s="182">
        <f>F16*(-1)</f>
        <v>-25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65</v>
      </c>
      <c r="E29" s="182">
        <f>F17*(-1)</f>
        <v>-28</v>
      </c>
      <c r="F29" s="182"/>
    </row>
    <row r="30" spans="2:13" x14ac:dyDescent="0.25">
      <c r="B30" s="182"/>
      <c r="C30" s="183" t="s">
        <v>12</v>
      </c>
      <c r="D30" s="187">
        <f t="shared" si="0"/>
        <v>27</v>
      </c>
      <c r="E30" s="182">
        <f t="shared" ref="E30:E32" si="1">F18*(-1)</f>
        <v>-29</v>
      </c>
      <c r="F30" s="182"/>
    </row>
    <row r="31" spans="2:13" x14ac:dyDescent="0.25">
      <c r="B31" s="182"/>
      <c r="C31" s="183" t="s">
        <v>13</v>
      </c>
      <c r="D31" s="187">
        <f t="shared" si="0"/>
        <v>16</v>
      </c>
      <c r="E31" s="182">
        <f t="shared" si="1"/>
        <v>-20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-10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500-000000000000}">
  <dimension ref="B1:P41"/>
  <sheetViews>
    <sheetView showGridLines="0" view="pageBreakPreview" topLeftCell="A14" zoomScale="80" zoomScaleNormal="80" zoomScaleSheetLayoutView="80" workbookViewId="0">
      <selection activeCell="J15" sqref="J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75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246</v>
      </c>
      <c r="D15" s="105">
        <v>143</v>
      </c>
      <c r="E15" s="106">
        <v>1</v>
      </c>
      <c r="F15" s="105">
        <v>103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54</v>
      </c>
      <c r="D16" s="166">
        <v>33</v>
      </c>
      <c r="E16" s="167">
        <v>0.23076923076923078</v>
      </c>
      <c r="F16" s="166">
        <v>21</v>
      </c>
      <c r="G16" s="168">
        <v>0.20388349514563106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92</v>
      </c>
      <c r="D17" s="166">
        <v>64</v>
      </c>
      <c r="E17" s="167">
        <v>0.44755244755244755</v>
      </c>
      <c r="F17" s="166">
        <v>28</v>
      </c>
      <c r="G17" s="168">
        <v>0.27184466019417475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53</v>
      </c>
      <c r="D18" s="166">
        <v>25</v>
      </c>
      <c r="E18" s="167">
        <v>0.17482517482517482</v>
      </c>
      <c r="F18" s="166">
        <v>28</v>
      </c>
      <c r="G18" s="168">
        <v>0.27184466019417475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30</v>
      </c>
      <c r="D19" s="166">
        <v>14</v>
      </c>
      <c r="E19" s="167">
        <v>9.7902097902097904E-2</v>
      </c>
      <c r="F19" s="166">
        <v>16</v>
      </c>
      <c r="G19" s="168">
        <v>0.1553398058252427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17</v>
      </c>
      <c r="D20" s="170">
        <v>7</v>
      </c>
      <c r="E20" s="171">
        <v>4.8951048951048952E-2</v>
      </c>
      <c r="F20" s="170">
        <v>10</v>
      </c>
      <c r="G20" s="172">
        <v>9.7087378640776698E-2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33</v>
      </c>
      <c r="E28" s="182">
        <f>F16*(-1)</f>
        <v>-21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64</v>
      </c>
      <c r="E29" s="182">
        <f>F17*(-1)</f>
        <v>-28</v>
      </c>
      <c r="F29" s="182"/>
    </row>
    <row r="30" spans="2:13" x14ac:dyDescent="0.25">
      <c r="B30" s="182"/>
      <c r="C30" s="183" t="s">
        <v>12</v>
      </c>
      <c r="D30" s="187">
        <f t="shared" si="0"/>
        <v>25</v>
      </c>
      <c r="E30" s="182">
        <f t="shared" ref="E30:E32" si="1">F18*(-1)</f>
        <v>-28</v>
      </c>
      <c r="F30" s="182"/>
    </row>
    <row r="31" spans="2:13" x14ac:dyDescent="0.25">
      <c r="B31" s="182"/>
      <c r="C31" s="183" t="s">
        <v>13</v>
      </c>
      <c r="D31" s="187">
        <f t="shared" si="0"/>
        <v>14</v>
      </c>
      <c r="E31" s="182">
        <f t="shared" si="1"/>
        <v>-16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-10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6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76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265</v>
      </c>
      <c r="D15" s="105">
        <v>150</v>
      </c>
      <c r="E15" s="106">
        <v>0.99999999999999989</v>
      </c>
      <c r="F15" s="105">
        <v>115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58</v>
      </c>
      <c r="D16" s="166">
        <v>35</v>
      </c>
      <c r="E16" s="167">
        <v>0.23333333333333334</v>
      </c>
      <c r="F16" s="166">
        <v>23</v>
      </c>
      <c r="G16" s="168">
        <v>0.2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96</v>
      </c>
      <c r="D17" s="166">
        <v>63</v>
      </c>
      <c r="E17" s="167">
        <v>0.42</v>
      </c>
      <c r="F17" s="166">
        <v>33</v>
      </c>
      <c r="G17" s="168">
        <v>0.28695652173913044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56</v>
      </c>
      <c r="D18" s="166">
        <v>27</v>
      </c>
      <c r="E18" s="167">
        <v>0.18</v>
      </c>
      <c r="F18" s="166">
        <v>29</v>
      </c>
      <c r="G18" s="168">
        <v>0.25217391304347825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38</v>
      </c>
      <c r="D19" s="166">
        <v>18</v>
      </c>
      <c r="E19" s="167">
        <v>0.12</v>
      </c>
      <c r="F19" s="166">
        <v>20</v>
      </c>
      <c r="G19" s="168">
        <v>0.17391304347826086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17</v>
      </c>
      <c r="D20" s="170">
        <v>7</v>
      </c>
      <c r="E20" s="171">
        <v>4.6666666666666669E-2</v>
      </c>
      <c r="F20" s="170">
        <v>10</v>
      </c>
      <c r="G20" s="172">
        <v>8.6956521739130432E-2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35</v>
      </c>
      <c r="E28" s="182">
        <f>F16*(-1)</f>
        <v>-23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63</v>
      </c>
      <c r="E29" s="182">
        <f>F17*(-1)</f>
        <v>-33</v>
      </c>
      <c r="F29" s="182"/>
    </row>
    <row r="30" spans="2:13" x14ac:dyDescent="0.25">
      <c r="B30" s="182"/>
      <c r="C30" s="183" t="s">
        <v>12</v>
      </c>
      <c r="D30" s="187">
        <f t="shared" si="0"/>
        <v>27</v>
      </c>
      <c r="E30" s="182">
        <f t="shared" ref="E30:E32" si="1">F18*(-1)</f>
        <v>-29</v>
      </c>
      <c r="F30" s="182"/>
    </row>
    <row r="31" spans="2:13" x14ac:dyDescent="0.25">
      <c r="B31" s="182"/>
      <c r="C31" s="183" t="s">
        <v>13</v>
      </c>
      <c r="D31" s="187">
        <f t="shared" si="0"/>
        <v>18</v>
      </c>
      <c r="E31" s="182">
        <f t="shared" si="1"/>
        <v>-20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-10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7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77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262</v>
      </c>
      <c r="D15" s="105">
        <v>149</v>
      </c>
      <c r="E15" s="106">
        <v>1</v>
      </c>
      <c r="F15" s="105">
        <v>113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55</v>
      </c>
      <c r="D16" s="166">
        <v>33</v>
      </c>
      <c r="E16" s="167">
        <v>0.22147651006711411</v>
      </c>
      <c r="F16" s="166">
        <v>22</v>
      </c>
      <c r="G16" s="168">
        <v>0.19469026548672566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97</v>
      </c>
      <c r="D17" s="166">
        <v>64</v>
      </c>
      <c r="E17" s="167">
        <v>0.42953020134228187</v>
      </c>
      <c r="F17" s="166">
        <v>33</v>
      </c>
      <c r="G17" s="168">
        <v>0.29203539823008851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55</v>
      </c>
      <c r="D18" s="166">
        <v>27</v>
      </c>
      <c r="E18" s="167">
        <v>0.18120805369127516</v>
      </c>
      <c r="F18" s="166">
        <v>28</v>
      </c>
      <c r="G18" s="168">
        <v>0.24778761061946902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39</v>
      </c>
      <c r="D19" s="166">
        <v>18</v>
      </c>
      <c r="E19" s="167">
        <v>0.12080536912751678</v>
      </c>
      <c r="F19" s="166">
        <v>21</v>
      </c>
      <c r="G19" s="168">
        <v>0.18584070796460178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16</v>
      </c>
      <c r="D20" s="170">
        <v>7</v>
      </c>
      <c r="E20" s="171">
        <v>4.6979865771812082E-2</v>
      </c>
      <c r="F20" s="170">
        <v>9</v>
      </c>
      <c r="G20" s="172">
        <v>7.9646017699115043E-2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33</v>
      </c>
      <c r="E28" s="182">
        <f>F16*(-1)</f>
        <v>-22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64</v>
      </c>
      <c r="E29" s="182">
        <f>F17*(-1)</f>
        <v>-33</v>
      </c>
      <c r="F29" s="182"/>
    </row>
    <row r="30" spans="2:13" x14ac:dyDescent="0.25">
      <c r="B30" s="182"/>
      <c r="C30" s="183" t="s">
        <v>12</v>
      </c>
      <c r="D30" s="187">
        <f t="shared" si="0"/>
        <v>27</v>
      </c>
      <c r="E30" s="182">
        <f t="shared" ref="E30:E32" si="1">F18*(-1)</f>
        <v>-28</v>
      </c>
      <c r="F30" s="182"/>
    </row>
    <row r="31" spans="2:13" x14ac:dyDescent="0.25">
      <c r="B31" s="182"/>
      <c r="C31" s="183" t="s">
        <v>13</v>
      </c>
      <c r="D31" s="187">
        <f t="shared" si="0"/>
        <v>18</v>
      </c>
      <c r="E31" s="182">
        <f t="shared" si="1"/>
        <v>-21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-9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800-000000000000}">
  <dimension ref="B1:P41"/>
  <sheetViews>
    <sheetView showGridLines="0" view="pageBreakPreview" zoomScaleNormal="80" zoomScaleSheetLayoutView="100" workbookViewId="0">
      <selection activeCell="L14" sqref="L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78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261</v>
      </c>
      <c r="D15" s="105">
        <v>149</v>
      </c>
      <c r="E15" s="106">
        <v>1</v>
      </c>
      <c r="F15" s="105">
        <v>112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55</v>
      </c>
      <c r="D16" s="166">
        <v>33</v>
      </c>
      <c r="E16" s="167">
        <v>0.22147651006711411</v>
      </c>
      <c r="F16" s="166">
        <v>22</v>
      </c>
      <c r="G16" s="168">
        <v>0.19642857142857142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95</v>
      </c>
      <c r="D17" s="166">
        <v>63</v>
      </c>
      <c r="E17" s="167">
        <v>0.42281879194630873</v>
      </c>
      <c r="F17" s="166">
        <v>32</v>
      </c>
      <c r="G17" s="168">
        <v>0.2857142857142857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56</v>
      </c>
      <c r="D18" s="166">
        <v>28</v>
      </c>
      <c r="E18" s="167">
        <v>0.18791946308724833</v>
      </c>
      <c r="F18" s="166">
        <v>28</v>
      </c>
      <c r="G18" s="168">
        <v>0.25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39</v>
      </c>
      <c r="D19" s="166">
        <v>18</v>
      </c>
      <c r="E19" s="167">
        <v>0.12080536912751678</v>
      </c>
      <c r="F19" s="166">
        <v>21</v>
      </c>
      <c r="G19" s="168">
        <v>0.1875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16</v>
      </c>
      <c r="D20" s="170">
        <v>7</v>
      </c>
      <c r="E20" s="171">
        <v>4.6979865771812082E-2</v>
      </c>
      <c r="F20" s="170">
        <v>9</v>
      </c>
      <c r="G20" s="172">
        <v>8.0357142857142863E-2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33</v>
      </c>
      <c r="E28" s="182">
        <f>F16*(-1)</f>
        <v>-22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63</v>
      </c>
      <c r="E29" s="182">
        <f>F17*(-1)</f>
        <v>-32</v>
      </c>
      <c r="F29" s="182"/>
    </row>
    <row r="30" spans="2:13" x14ac:dyDescent="0.25">
      <c r="B30" s="182"/>
      <c r="C30" s="183" t="s">
        <v>12</v>
      </c>
      <c r="D30" s="187">
        <f t="shared" si="0"/>
        <v>28</v>
      </c>
      <c r="E30" s="182">
        <f t="shared" ref="E30:E32" si="1">F18*(-1)</f>
        <v>-28</v>
      </c>
      <c r="F30" s="182"/>
    </row>
    <row r="31" spans="2:13" x14ac:dyDescent="0.25">
      <c r="B31" s="182"/>
      <c r="C31" s="183" t="s">
        <v>13</v>
      </c>
      <c r="D31" s="187">
        <f t="shared" si="0"/>
        <v>18</v>
      </c>
      <c r="E31" s="182">
        <f t="shared" si="1"/>
        <v>-21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-9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dimension ref="B1:P41"/>
  <sheetViews>
    <sheetView showGridLines="0" view="pageBreakPreview" zoomScaleNormal="80" zoomScaleSheetLayoutView="100" workbookViewId="0">
      <selection activeCell="C15" sqref="C15:G20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79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239</v>
      </c>
      <c r="D15" s="105">
        <v>138</v>
      </c>
      <c r="E15" s="106">
        <v>1</v>
      </c>
      <c r="F15" s="105">
        <v>101</v>
      </c>
      <c r="G15" s="107">
        <v>0.99999999999999989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50</v>
      </c>
      <c r="D16" s="166">
        <v>31</v>
      </c>
      <c r="E16" s="167">
        <v>0.22463768115942029</v>
      </c>
      <c r="F16" s="166">
        <v>19</v>
      </c>
      <c r="G16" s="168">
        <v>0.18811881188118812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89</v>
      </c>
      <c r="D17" s="166">
        <v>60</v>
      </c>
      <c r="E17" s="167">
        <v>0.43478260869565216</v>
      </c>
      <c r="F17" s="166">
        <v>29</v>
      </c>
      <c r="G17" s="168">
        <v>0.28712871287128711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52</v>
      </c>
      <c r="D18" s="166">
        <v>26</v>
      </c>
      <c r="E18" s="167">
        <v>0.18840579710144928</v>
      </c>
      <c r="F18" s="166">
        <v>26</v>
      </c>
      <c r="G18" s="168">
        <v>0.25742574257425743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32</v>
      </c>
      <c r="D19" s="166">
        <v>14</v>
      </c>
      <c r="E19" s="167">
        <v>0.10144927536231885</v>
      </c>
      <c r="F19" s="166">
        <v>18</v>
      </c>
      <c r="G19" s="168">
        <v>0.17821782178217821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16</v>
      </c>
      <c r="D20" s="170">
        <v>7</v>
      </c>
      <c r="E20" s="171">
        <v>5.0724637681159424E-2</v>
      </c>
      <c r="F20" s="170">
        <v>9</v>
      </c>
      <c r="G20" s="172">
        <v>8.9108910891089105E-2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31</v>
      </c>
      <c r="E28" s="182">
        <f>F16*(-1)</f>
        <v>-19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60</v>
      </c>
      <c r="E29" s="182">
        <f>F17*(-1)</f>
        <v>-29</v>
      </c>
      <c r="F29" s="182"/>
    </row>
    <row r="30" spans="2:13" x14ac:dyDescent="0.25">
      <c r="B30" s="182"/>
      <c r="C30" s="183" t="s">
        <v>12</v>
      </c>
      <c r="D30" s="187">
        <f t="shared" si="0"/>
        <v>26</v>
      </c>
      <c r="E30" s="182">
        <f t="shared" ref="E30:E32" si="1">F18*(-1)</f>
        <v>-26</v>
      </c>
      <c r="F30" s="182"/>
    </row>
    <row r="31" spans="2:13" x14ac:dyDescent="0.25">
      <c r="B31" s="182"/>
      <c r="C31" s="183" t="s">
        <v>13</v>
      </c>
      <c r="D31" s="187">
        <f t="shared" si="0"/>
        <v>14</v>
      </c>
      <c r="E31" s="182">
        <f t="shared" si="1"/>
        <v>-18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-9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dimension ref="B1:P41"/>
  <sheetViews>
    <sheetView showGridLines="0" view="pageBreakPreview" zoomScaleNormal="80" zoomScaleSheetLayoutView="100" workbookViewId="0">
      <selection activeCell="L16" sqref="L16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80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264</v>
      </c>
      <c r="D15" s="105">
        <v>150</v>
      </c>
      <c r="E15" s="106">
        <v>1</v>
      </c>
      <c r="F15" s="105">
        <v>114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55</v>
      </c>
      <c r="D16" s="166">
        <v>34</v>
      </c>
      <c r="E16" s="167">
        <v>0.22666666666666666</v>
      </c>
      <c r="F16" s="166">
        <v>21</v>
      </c>
      <c r="G16" s="168">
        <v>0.18421052631578946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94</v>
      </c>
      <c r="D17" s="166">
        <v>60</v>
      </c>
      <c r="E17" s="167">
        <v>0.4</v>
      </c>
      <c r="F17" s="166">
        <v>34</v>
      </c>
      <c r="G17" s="168">
        <v>0.2982456140350877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59</v>
      </c>
      <c r="D18" s="166">
        <v>31</v>
      </c>
      <c r="E18" s="167">
        <v>0.20666666666666667</v>
      </c>
      <c r="F18" s="166">
        <v>28</v>
      </c>
      <c r="G18" s="168">
        <v>0.24561403508771928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40</v>
      </c>
      <c r="D19" s="166">
        <v>18</v>
      </c>
      <c r="E19" s="167">
        <v>0.12</v>
      </c>
      <c r="F19" s="166">
        <v>22</v>
      </c>
      <c r="G19" s="168">
        <v>0.19298245614035087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16</v>
      </c>
      <c r="D20" s="170">
        <v>7</v>
      </c>
      <c r="E20" s="171">
        <v>4.6666666666666669E-2</v>
      </c>
      <c r="F20" s="170">
        <v>9</v>
      </c>
      <c r="G20" s="172">
        <v>7.8947368421052627E-2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34</v>
      </c>
      <c r="E28" s="182">
        <f>F16*(-1)</f>
        <v>-21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60</v>
      </c>
      <c r="E29" s="182">
        <f>F17*(-1)</f>
        <v>-34</v>
      </c>
      <c r="F29" s="182"/>
    </row>
    <row r="30" spans="2:13" x14ac:dyDescent="0.25">
      <c r="B30" s="182"/>
      <c r="C30" s="183" t="s">
        <v>12</v>
      </c>
      <c r="D30" s="187">
        <f t="shared" si="0"/>
        <v>31</v>
      </c>
      <c r="E30" s="182">
        <f t="shared" ref="E30:E32" si="1">F18*(-1)</f>
        <v>-28</v>
      </c>
      <c r="F30" s="182"/>
    </row>
    <row r="31" spans="2:13" x14ac:dyDescent="0.25">
      <c r="B31" s="182"/>
      <c r="C31" s="183" t="s">
        <v>13</v>
      </c>
      <c r="D31" s="187">
        <f t="shared" si="0"/>
        <v>18</v>
      </c>
      <c r="E31" s="182">
        <f t="shared" si="1"/>
        <v>-22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-9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I42"/>
  <sheetViews>
    <sheetView showGridLines="0" view="pageBreakPreview" zoomScale="85" zoomScaleNormal="80" zoomScaleSheetLayoutView="85" workbookViewId="0">
      <selection activeCell="B10" sqref="B10:G10"/>
    </sheetView>
  </sheetViews>
  <sheetFormatPr baseColWidth="10" defaultRowHeight="15" x14ac:dyDescent="0.25"/>
  <cols>
    <col min="1" max="1" width="2.140625" customWidth="1"/>
    <col min="2" max="2" width="31.42578125" customWidth="1"/>
    <col min="3" max="3" width="13.28515625" customWidth="1"/>
    <col min="4" max="4" width="18.5703125" customWidth="1"/>
    <col min="5" max="5" width="14" customWidth="1"/>
    <col min="6" max="6" width="14.42578125" customWidth="1"/>
    <col min="7" max="7" width="17" customWidth="1"/>
    <col min="9" max="9" width="1.28515625" hidden="1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20" t="s">
        <v>20</v>
      </c>
      <c r="C10" s="221"/>
      <c r="D10" s="221"/>
      <c r="E10" s="221"/>
      <c r="F10" s="221"/>
      <c r="G10" s="222"/>
    </row>
    <row r="11" spans="2:8" s="1" customFormat="1" ht="15.75" x14ac:dyDescent="0.25">
      <c r="B11" s="220" t="s">
        <v>26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24"/>
      <c r="C14" s="234"/>
      <c r="D14" s="67" t="s">
        <v>6</v>
      </c>
      <c r="E14" s="67" t="s">
        <v>7</v>
      </c>
      <c r="F14" s="67" t="s">
        <v>6</v>
      </c>
      <c r="G14" s="68" t="s">
        <v>7</v>
      </c>
    </row>
    <row r="15" spans="2:8" s="1" customFormat="1" x14ac:dyDescent="0.2">
      <c r="B15" s="18" t="s">
        <v>8</v>
      </c>
      <c r="C15" s="56">
        <f>SUM(C16:C21)</f>
        <v>216</v>
      </c>
      <c r="D15" s="56">
        <f>SUM(D16:D21)</f>
        <v>119</v>
      </c>
      <c r="E15" s="55">
        <f>SUM(E16:E21)</f>
        <v>1</v>
      </c>
      <c r="F15" s="56">
        <f>SUM(F16:F21)</f>
        <v>97</v>
      </c>
      <c r="G15" s="57">
        <f>SUM(G16:G21)</f>
        <v>0.99999999999999989</v>
      </c>
      <c r="H15" s="45"/>
    </row>
    <row r="16" spans="2:8" s="1" customFormat="1" x14ac:dyDescent="0.2">
      <c r="B16" s="22" t="s">
        <v>9</v>
      </c>
      <c r="C16" s="58">
        <v>1</v>
      </c>
      <c r="D16" s="59">
        <v>0</v>
      </c>
      <c r="E16" s="60">
        <f>+D16/$D$15</f>
        <v>0</v>
      </c>
      <c r="F16" s="59">
        <v>1</v>
      </c>
      <c r="G16" s="61">
        <f>+F16/$F$15</f>
        <v>1.0309278350515464E-2</v>
      </c>
    </row>
    <row r="17" spans="2:7" s="1" customFormat="1" x14ac:dyDescent="0.2">
      <c r="B17" s="22" t="s">
        <v>10</v>
      </c>
      <c r="C17" s="58">
        <v>68</v>
      </c>
      <c r="D17" s="59">
        <v>41</v>
      </c>
      <c r="E17" s="60">
        <f t="shared" ref="E17:E21" si="0">+D17/$D$15</f>
        <v>0.34453781512605042</v>
      </c>
      <c r="F17" s="59">
        <v>27</v>
      </c>
      <c r="G17" s="61">
        <f t="shared" ref="G17:G21" si="1">+F17/$F$15</f>
        <v>0.27835051546391754</v>
      </c>
    </row>
    <row r="18" spans="2:7" s="1" customFormat="1" x14ac:dyDescent="0.2">
      <c r="B18" s="22" t="s">
        <v>11</v>
      </c>
      <c r="C18" s="58">
        <v>68</v>
      </c>
      <c r="D18" s="59">
        <v>41</v>
      </c>
      <c r="E18" s="60">
        <f t="shared" si="0"/>
        <v>0.34453781512605042</v>
      </c>
      <c r="F18" s="59">
        <v>27</v>
      </c>
      <c r="G18" s="61">
        <f t="shared" si="1"/>
        <v>0.27835051546391754</v>
      </c>
    </row>
    <row r="19" spans="2:7" s="1" customFormat="1" x14ac:dyDescent="0.2">
      <c r="B19" s="22" t="s">
        <v>12</v>
      </c>
      <c r="C19" s="58">
        <v>47</v>
      </c>
      <c r="D19" s="59">
        <v>25</v>
      </c>
      <c r="E19" s="60">
        <f t="shared" si="0"/>
        <v>0.21008403361344538</v>
      </c>
      <c r="F19" s="59">
        <v>22</v>
      </c>
      <c r="G19" s="61">
        <f t="shared" si="1"/>
        <v>0.22680412371134021</v>
      </c>
    </row>
    <row r="20" spans="2:7" s="1" customFormat="1" x14ac:dyDescent="0.2">
      <c r="B20" s="22" t="s">
        <v>13</v>
      </c>
      <c r="C20" s="58">
        <v>25</v>
      </c>
      <c r="D20" s="59">
        <v>12</v>
      </c>
      <c r="E20" s="60">
        <f t="shared" si="0"/>
        <v>0.10084033613445378</v>
      </c>
      <c r="F20" s="59">
        <v>13</v>
      </c>
      <c r="G20" s="61">
        <f t="shared" si="1"/>
        <v>0.13402061855670103</v>
      </c>
    </row>
    <row r="21" spans="2:7" s="1" customFormat="1" x14ac:dyDescent="0.2">
      <c r="B21" s="27" t="s">
        <v>14</v>
      </c>
      <c r="C21" s="62">
        <v>7</v>
      </c>
      <c r="D21" s="63">
        <v>0</v>
      </c>
      <c r="E21" s="64">
        <f t="shared" si="0"/>
        <v>0</v>
      </c>
      <c r="F21" s="63">
        <v>7</v>
      </c>
      <c r="G21" s="65">
        <f t="shared" si="1"/>
        <v>7.2164948453608241E-2</v>
      </c>
    </row>
    <row r="22" spans="2:7" s="33" customFormat="1" ht="12" x14ac:dyDescent="0.2">
      <c r="B22" s="32" t="s">
        <v>15</v>
      </c>
    </row>
    <row r="28" spans="2:7" x14ac:dyDescent="0.25">
      <c r="C28" s="34" t="s">
        <v>9</v>
      </c>
      <c r="D28" s="66">
        <f t="shared" ref="D28:D33" si="2">D16</f>
        <v>0</v>
      </c>
      <c r="E28" s="36">
        <f t="shared" ref="E28:E33" si="3">-F16</f>
        <v>-1</v>
      </c>
    </row>
    <row r="29" spans="2:7" x14ac:dyDescent="0.25">
      <c r="C29" s="34" t="s">
        <v>10</v>
      </c>
      <c r="D29" s="66">
        <f t="shared" si="2"/>
        <v>41</v>
      </c>
      <c r="E29" s="36">
        <f t="shared" si="3"/>
        <v>-27</v>
      </c>
    </row>
    <row r="30" spans="2:7" x14ac:dyDescent="0.25">
      <c r="C30" s="34" t="s">
        <v>11</v>
      </c>
      <c r="D30" s="66">
        <f t="shared" si="2"/>
        <v>41</v>
      </c>
      <c r="E30" s="36">
        <f t="shared" si="3"/>
        <v>-27</v>
      </c>
    </row>
    <row r="31" spans="2:7" x14ac:dyDescent="0.25">
      <c r="C31" s="34" t="s">
        <v>12</v>
      </c>
      <c r="D31" s="66">
        <f t="shared" si="2"/>
        <v>25</v>
      </c>
      <c r="E31" s="36">
        <f t="shared" si="3"/>
        <v>-22</v>
      </c>
    </row>
    <row r="32" spans="2:7" x14ac:dyDescent="0.25">
      <c r="C32" s="34" t="s">
        <v>13</v>
      </c>
      <c r="D32" s="66">
        <f t="shared" si="2"/>
        <v>12</v>
      </c>
      <c r="E32" s="36">
        <f t="shared" si="3"/>
        <v>-13</v>
      </c>
    </row>
    <row r="33" spans="2:6" x14ac:dyDescent="0.25">
      <c r="C33" s="34" t="s">
        <v>14</v>
      </c>
      <c r="D33" s="66">
        <f t="shared" si="2"/>
        <v>0</v>
      </c>
      <c r="E33" s="36">
        <f t="shared" si="3"/>
        <v>-7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33" t="s">
        <v>18</v>
      </c>
      <c r="C42" s="233"/>
      <c r="D42" s="233"/>
      <c r="E42" s="233"/>
      <c r="F42" s="233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dimension ref="B1:P41"/>
  <sheetViews>
    <sheetView showGridLines="0" view="pageBreakPreview" zoomScaleNormal="80" zoomScaleSheetLayoutView="100" workbookViewId="0">
      <selection activeCell="N19" sqref="N19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81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264</v>
      </c>
      <c r="D15" s="105">
        <v>150</v>
      </c>
      <c r="E15" s="106">
        <v>1</v>
      </c>
      <c r="F15" s="105">
        <v>114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54</v>
      </c>
      <c r="D16" s="166">
        <v>33</v>
      </c>
      <c r="E16" s="167">
        <v>0.22</v>
      </c>
      <c r="F16" s="166">
        <v>21</v>
      </c>
      <c r="G16" s="168">
        <v>0.18421052631578946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95</v>
      </c>
      <c r="D17" s="166">
        <v>61</v>
      </c>
      <c r="E17" s="167">
        <v>0.40666666666666668</v>
      </c>
      <c r="F17" s="166">
        <v>34</v>
      </c>
      <c r="G17" s="168">
        <v>0.2982456140350877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59</v>
      </c>
      <c r="D18" s="166">
        <v>31</v>
      </c>
      <c r="E18" s="167">
        <v>0.20666666666666667</v>
      </c>
      <c r="F18" s="166">
        <v>28</v>
      </c>
      <c r="G18" s="168">
        <v>0.24561403508771928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39</v>
      </c>
      <c r="D19" s="166">
        <v>18</v>
      </c>
      <c r="E19" s="167">
        <v>0.12</v>
      </c>
      <c r="F19" s="166">
        <v>21</v>
      </c>
      <c r="G19" s="168">
        <v>0.18421052631578946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17</v>
      </c>
      <c r="D20" s="170">
        <v>7</v>
      </c>
      <c r="E20" s="171">
        <v>4.6666666666666669E-2</v>
      </c>
      <c r="F20" s="170">
        <v>10</v>
      </c>
      <c r="G20" s="172">
        <v>8.771929824561403E-2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33</v>
      </c>
      <c r="E28" s="182">
        <f>F16*(-1)</f>
        <v>-21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61</v>
      </c>
      <c r="E29" s="182">
        <f>F17*(-1)</f>
        <v>-34</v>
      </c>
      <c r="F29" s="182"/>
    </row>
    <row r="30" spans="2:13" x14ac:dyDescent="0.25">
      <c r="B30" s="182"/>
      <c r="C30" s="183" t="s">
        <v>12</v>
      </c>
      <c r="D30" s="187">
        <f t="shared" si="0"/>
        <v>31</v>
      </c>
      <c r="E30" s="182">
        <f t="shared" ref="E30:E32" si="1">F18*(-1)</f>
        <v>-28</v>
      </c>
      <c r="F30" s="182"/>
    </row>
    <row r="31" spans="2:13" x14ac:dyDescent="0.25">
      <c r="B31" s="182"/>
      <c r="C31" s="183" t="s">
        <v>13</v>
      </c>
      <c r="D31" s="187">
        <f t="shared" si="0"/>
        <v>18</v>
      </c>
      <c r="E31" s="182">
        <f t="shared" si="1"/>
        <v>-21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-10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dimension ref="B1:P41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82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259</v>
      </c>
      <c r="D15" s="105">
        <v>148</v>
      </c>
      <c r="E15" s="106">
        <v>0.99999999999999989</v>
      </c>
      <c r="F15" s="105">
        <v>111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54</v>
      </c>
      <c r="D16" s="166">
        <v>33</v>
      </c>
      <c r="E16" s="167">
        <v>0.22297297297297297</v>
      </c>
      <c r="F16" s="166">
        <v>21</v>
      </c>
      <c r="G16" s="168">
        <v>0.1891891891891892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91</v>
      </c>
      <c r="D17" s="166">
        <v>59</v>
      </c>
      <c r="E17" s="167">
        <v>0.39864864864864863</v>
      </c>
      <c r="F17" s="166">
        <v>32</v>
      </c>
      <c r="G17" s="168">
        <v>0.28828828828828829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58</v>
      </c>
      <c r="D18" s="166">
        <v>31</v>
      </c>
      <c r="E18" s="167">
        <v>0.20945945945945946</v>
      </c>
      <c r="F18" s="166">
        <v>27</v>
      </c>
      <c r="G18" s="168">
        <v>0.24324324324324326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39</v>
      </c>
      <c r="D19" s="166">
        <v>18</v>
      </c>
      <c r="E19" s="167">
        <v>0.12162162162162163</v>
      </c>
      <c r="F19" s="166">
        <v>21</v>
      </c>
      <c r="G19" s="168">
        <v>0.1891891891891892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17</v>
      </c>
      <c r="D20" s="170">
        <v>7</v>
      </c>
      <c r="E20" s="171">
        <v>4.72972972972973E-2</v>
      </c>
      <c r="F20" s="170">
        <v>10</v>
      </c>
      <c r="G20" s="172">
        <v>9.0090090090090086E-2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33</v>
      </c>
      <c r="E28" s="182">
        <f>F16*(-1)</f>
        <v>-21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59</v>
      </c>
      <c r="E29" s="182">
        <f>F17*(-1)</f>
        <v>-32</v>
      </c>
      <c r="F29" s="182"/>
    </row>
    <row r="30" spans="2:13" x14ac:dyDescent="0.25">
      <c r="B30" s="182"/>
      <c r="C30" s="183" t="s">
        <v>12</v>
      </c>
      <c r="D30" s="187">
        <f t="shared" si="0"/>
        <v>31</v>
      </c>
      <c r="E30" s="182">
        <f t="shared" ref="E30:E32" si="1">F18*(-1)</f>
        <v>-27</v>
      </c>
      <c r="F30" s="182"/>
    </row>
    <row r="31" spans="2:13" x14ac:dyDescent="0.25">
      <c r="B31" s="182"/>
      <c r="C31" s="183" t="s">
        <v>13</v>
      </c>
      <c r="D31" s="187">
        <f t="shared" si="0"/>
        <v>18</v>
      </c>
      <c r="E31" s="182">
        <f t="shared" si="1"/>
        <v>-21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-10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dimension ref="B1:P41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83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255</v>
      </c>
      <c r="D15" s="105">
        <v>146</v>
      </c>
      <c r="E15" s="106">
        <v>1</v>
      </c>
      <c r="F15" s="105">
        <v>109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53</v>
      </c>
      <c r="D16" s="166">
        <v>33</v>
      </c>
      <c r="E16" s="167">
        <v>0.22602739726027396</v>
      </c>
      <c r="F16" s="166">
        <v>20</v>
      </c>
      <c r="G16" s="168">
        <v>0.1834862385321101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89</v>
      </c>
      <c r="D17" s="166">
        <v>58</v>
      </c>
      <c r="E17" s="167">
        <v>0.39726027397260272</v>
      </c>
      <c r="F17" s="166">
        <v>31</v>
      </c>
      <c r="G17" s="168">
        <v>0.28440366972477066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57</v>
      </c>
      <c r="D18" s="166">
        <v>30</v>
      </c>
      <c r="E18" s="167">
        <v>0.20547945205479451</v>
      </c>
      <c r="F18" s="166">
        <v>27</v>
      </c>
      <c r="G18" s="168">
        <v>0.24770642201834864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39</v>
      </c>
      <c r="D19" s="166">
        <v>18</v>
      </c>
      <c r="E19" s="167">
        <v>0.12328767123287671</v>
      </c>
      <c r="F19" s="166">
        <v>21</v>
      </c>
      <c r="G19" s="168">
        <v>0.19266055045871561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17</v>
      </c>
      <c r="D20" s="170">
        <v>7</v>
      </c>
      <c r="E20" s="171">
        <v>4.7945205479452052E-2</v>
      </c>
      <c r="F20" s="170">
        <v>10</v>
      </c>
      <c r="G20" s="172">
        <v>9.1743119266055051E-2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33</v>
      </c>
      <c r="E28" s="182">
        <f>F16*(-1)</f>
        <v>-20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58</v>
      </c>
      <c r="E29" s="182">
        <f>F17*(-1)</f>
        <v>-31</v>
      </c>
      <c r="F29" s="182"/>
    </row>
    <row r="30" spans="2:13" x14ac:dyDescent="0.25">
      <c r="B30" s="182"/>
      <c r="C30" s="183" t="s">
        <v>12</v>
      </c>
      <c r="D30" s="187">
        <f t="shared" si="0"/>
        <v>30</v>
      </c>
      <c r="E30" s="182">
        <f t="shared" ref="E30:E32" si="1">F18*(-1)</f>
        <v>-27</v>
      </c>
      <c r="F30" s="182"/>
    </row>
    <row r="31" spans="2:13" x14ac:dyDescent="0.25">
      <c r="B31" s="182"/>
      <c r="C31" s="183" t="s">
        <v>13</v>
      </c>
      <c r="D31" s="187">
        <f t="shared" si="0"/>
        <v>18</v>
      </c>
      <c r="E31" s="182">
        <f t="shared" si="1"/>
        <v>-21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-10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dimension ref="B1:P41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84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238</v>
      </c>
      <c r="D15" s="105">
        <v>136</v>
      </c>
      <c r="E15" s="106">
        <v>1.0000000000000002</v>
      </c>
      <c r="F15" s="105">
        <v>102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58</v>
      </c>
      <c r="D16" s="166">
        <v>35</v>
      </c>
      <c r="E16" s="167">
        <v>0.25735294117647056</v>
      </c>
      <c r="F16" s="166">
        <v>23</v>
      </c>
      <c r="G16" s="168">
        <v>0.22549019607843138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88</v>
      </c>
      <c r="D17" s="166">
        <v>57</v>
      </c>
      <c r="E17" s="167">
        <v>0.41911764705882354</v>
      </c>
      <c r="F17" s="166">
        <v>31</v>
      </c>
      <c r="G17" s="168">
        <v>0.30392156862745096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49</v>
      </c>
      <c r="D18" s="166">
        <v>24</v>
      </c>
      <c r="E18" s="167">
        <v>0.17647058823529413</v>
      </c>
      <c r="F18" s="166">
        <v>25</v>
      </c>
      <c r="G18" s="168">
        <v>0.24509803921568626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29</v>
      </c>
      <c r="D19" s="166">
        <v>15</v>
      </c>
      <c r="E19" s="167">
        <v>0.11029411764705882</v>
      </c>
      <c r="F19" s="166">
        <v>14</v>
      </c>
      <c r="G19" s="168">
        <v>0.13725490196078433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14</v>
      </c>
      <c r="D20" s="170">
        <v>5</v>
      </c>
      <c r="E20" s="171">
        <v>3.6764705882352942E-2</v>
      </c>
      <c r="F20" s="170">
        <v>9</v>
      </c>
      <c r="G20" s="172">
        <v>8.8235294117647065E-2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35</v>
      </c>
      <c r="E28" s="182">
        <f>F16*(-1)</f>
        <v>-23</v>
      </c>
      <c r="F28" s="182"/>
    </row>
    <row r="29" spans="2:13" x14ac:dyDescent="0.25">
      <c r="B29" s="182"/>
      <c r="C29" s="183" t="s">
        <v>11</v>
      </c>
      <c r="D29" s="187">
        <f t="shared" ref="D29:D32" si="0">D17</f>
        <v>57</v>
      </c>
      <c r="E29" s="182">
        <f>F17*(-1)</f>
        <v>-31</v>
      </c>
      <c r="F29" s="182"/>
    </row>
    <row r="30" spans="2:13" x14ac:dyDescent="0.25">
      <c r="B30" s="182"/>
      <c r="C30" s="183" t="s">
        <v>12</v>
      </c>
      <c r="D30" s="187">
        <f t="shared" si="0"/>
        <v>24</v>
      </c>
      <c r="E30" s="182">
        <f t="shared" ref="E30:E32" si="1">F18*(-1)</f>
        <v>-25</v>
      </c>
      <c r="F30" s="182"/>
    </row>
    <row r="31" spans="2:13" x14ac:dyDescent="0.25">
      <c r="B31" s="182"/>
      <c r="C31" s="183" t="s">
        <v>13</v>
      </c>
      <c r="D31" s="187">
        <f t="shared" si="0"/>
        <v>15</v>
      </c>
      <c r="E31" s="182">
        <f t="shared" si="1"/>
        <v>-14</v>
      </c>
      <c r="F31" s="182"/>
    </row>
    <row r="32" spans="2:13" x14ac:dyDescent="0.25">
      <c r="B32" s="182"/>
      <c r="C32" s="183" t="s">
        <v>14</v>
      </c>
      <c r="D32" s="187">
        <f t="shared" si="0"/>
        <v>5</v>
      </c>
      <c r="E32" s="182">
        <f t="shared" si="1"/>
        <v>-9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85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277</v>
      </c>
      <c r="D15" s="105">
        <v>153</v>
      </c>
      <c r="E15" s="106">
        <v>1.0000000000000002</v>
      </c>
      <c r="F15" s="105">
        <v>124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64</v>
      </c>
      <c r="D16" s="166">
        <v>39</v>
      </c>
      <c r="E16" s="167">
        <v>0.25490196078431371</v>
      </c>
      <c r="F16" s="166">
        <v>25</v>
      </c>
      <c r="G16" s="168">
        <v>0.20161290322580644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106</v>
      </c>
      <c r="D17" s="166">
        <v>65</v>
      </c>
      <c r="E17" s="167">
        <v>0.42483660130718953</v>
      </c>
      <c r="F17" s="166">
        <v>41</v>
      </c>
      <c r="G17" s="168">
        <v>0.33064516129032256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55</v>
      </c>
      <c r="D18" s="166">
        <v>26</v>
      </c>
      <c r="E18" s="167">
        <v>0.16993464052287582</v>
      </c>
      <c r="F18" s="166">
        <v>29</v>
      </c>
      <c r="G18" s="168">
        <v>0.23387096774193547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34</v>
      </c>
      <c r="D19" s="166">
        <v>17</v>
      </c>
      <c r="E19" s="167">
        <v>0.1111111111111111</v>
      </c>
      <c r="F19" s="166">
        <v>17</v>
      </c>
      <c r="G19" s="168">
        <v>0.13709677419354838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18</v>
      </c>
      <c r="D20" s="170">
        <v>6</v>
      </c>
      <c r="E20" s="171">
        <v>3.9215686274509803E-2</v>
      </c>
      <c r="F20" s="170">
        <v>12</v>
      </c>
      <c r="G20" s="172">
        <v>9.6774193548387094E-2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39</v>
      </c>
      <c r="E28" s="182">
        <f>F16*(-1)</f>
        <v>-25</v>
      </c>
      <c r="F28" s="182"/>
    </row>
    <row r="29" spans="2:13" x14ac:dyDescent="0.25">
      <c r="B29" s="182"/>
      <c r="C29" s="183" t="s">
        <v>11</v>
      </c>
      <c r="D29" s="187">
        <f>D17</f>
        <v>65</v>
      </c>
      <c r="E29" s="182">
        <f>F17*(-1)</f>
        <v>-41</v>
      </c>
      <c r="F29" s="182"/>
    </row>
    <row r="30" spans="2:13" x14ac:dyDescent="0.25">
      <c r="B30" s="182"/>
      <c r="C30" s="183" t="s">
        <v>12</v>
      </c>
      <c r="D30" s="187">
        <f t="shared" ref="D30:D32" si="0">D18</f>
        <v>26</v>
      </c>
      <c r="E30" s="182">
        <f t="shared" ref="E30:E32" si="1">F18*(-1)</f>
        <v>-29</v>
      </c>
      <c r="F30" s="182"/>
    </row>
    <row r="31" spans="2:13" x14ac:dyDescent="0.25">
      <c r="B31" s="182"/>
      <c r="C31" s="183" t="s">
        <v>13</v>
      </c>
      <c r="D31" s="187">
        <f t="shared" si="0"/>
        <v>17</v>
      </c>
      <c r="E31" s="182">
        <f t="shared" si="1"/>
        <v>-17</v>
      </c>
      <c r="F31" s="182"/>
    </row>
    <row r="32" spans="2:13" x14ac:dyDescent="0.25">
      <c r="B32" s="182"/>
      <c r="C32" s="183" t="s">
        <v>14</v>
      </c>
      <c r="D32" s="187">
        <f t="shared" si="0"/>
        <v>6</v>
      </c>
      <c r="E32" s="182">
        <f t="shared" si="1"/>
        <v>-12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dimension ref="B1:P41"/>
  <sheetViews>
    <sheetView showGridLines="0" view="pageBreakPreview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86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283</v>
      </c>
      <c r="D15" s="105">
        <v>160</v>
      </c>
      <c r="E15" s="106">
        <v>1</v>
      </c>
      <c r="F15" s="105">
        <v>123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68</v>
      </c>
      <c r="D16" s="166">
        <v>43</v>
      </c>
      <c r="E16" s="167">
        <v>0.26874999999999999</v>
      </c>
      <c r="F16" s="166">
        <v>25</v>
      </c>
      <c r="G16" s="168">
        <v>0.2032520325203252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105</v>
      </c>
      <c r="D17" s="166">
        <v>65</v>
      </c>
      <c r="E17" s="167">
        <v>0.40625</v>
      </c>
      <c r="F17" s="166">
        <v>40</v>
      </c>
      <c r="G17" s="168">
        <v>0.32520325203252032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52</v>
      </c>
      <c r="D18" s="166">
        <v>26</v>
      </c>
      <c r="E18" s="167">
        <v>0.16250000000000001</v>
      </c>
      <c r="F18" s="166">
        <v>26</v>
      </c>
      <c r="G18" s="168">
        <v>0.21138211382113822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38</v>
      </c>
      <c r="D19" s="166">
        <v>19</v>
      </c>
      <c r="E19" s="167">
        <v>0.11874999999999999</v>
      </c>
      <c r="F19" s="166">
        <v>19</v>
      </c>
      <c r="G19" s="168">
        <v>0.15447154471544716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20</v>
      </c>
      <c r="D20" s="170">
        <v>7</v>
      </c>
      <c r="E20" s="171">
        <v>4.3749999999999997E-2</v>
      </c>
      <c r="F20" s="170">
        <v>13</v>
      </c>
      <c r="G20" s="172">
        <v>0.10569105691056911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43</v>
      </c>
      <c r="E28" s="182">
        <f>F16*(-1)</f>
        <v>-25</v>
      </c>
      <c r="F28" s="182"/>
    </row>
    <row r="29" spans="2:13" x14ac:dyDescent="0.25">
      <c r="B29" s="182"/>
      <c r="C29" s="183" t="s">
        <v>11</v>
      </c>
      <c r="D29" s="187">
        <f>D17</f>
        <v>65</v>
      </c>
      <c r="E29" s="182">
        <f>F17*(-1)</f>
        <v>-40</v>
      </c>
      <c r="F29" s="182"/>
    </row>
    <row r="30" spans="2:13" x14ac:dyDescent="0.25">
      <c r="B30" s="182"/>
      <c r="C30" s="183" t="s">
        <v>12</v>
      </c>
      <c r="D30" s="187">
        <f t="shared" ref="D30:D32" si="0">D18</f>
        <v>26</v>
      </c>
      <c r="E30" s="182">
        <f t="shared" ref="E30:E32" si="1">F18*(-1)</f>
        <v>-26</v>
      </c>
      <c r="F30" s="182"/>
    </row>
    <row r="31" spans="2:13" x14ac:dyDescent="0.25">
      <c r="B31" s="182"/>
      <c r="C31" s="183" t="s">
        <v>13</v>
      </c>
      <c r="D31" s="187">
        <f t="shared" si="0"/>
        <v>19</v>
      </c>
      <c r="E31" s="182">
        <f t="shared" si="1"/>
        <v>-19</v>
      </c>
      <c r="F31" s="182"/>
    </row>
    <row r="32" spans="2:13" x14ac:dyDescent="0.25">
      <c r="B32" s="182"/>
      <c r="C32" s="183" t="s">
        <v>14</v>
      </c>
      <c r="D32" s="187">
        <f t="shared" si="0"/>
        <v>7</v>
      </c>
      <c r="E32" s="182">
        <f t="shared" si="1"/>
        <v>-13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1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87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274</v>
      </c>
      <c r="D15" s="105">
        <v>153</v>
      </c>
      <c r="E15" s="106">
        <v>1.0000000000000002</v>
      </c>
      <c r="F15" s="105">
        <v>121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62</v>
      </c>
      <c r="D16" s="166">
        <v>37</v>
      </c>
      <c r="E16" s="167">
        <v>0.24183006535947713</v>
      </c>
      <c r="F16" s="166">
        <v>25</v>
      </c>
      <c r="G16" s="168">
        <v>0.20661157024793389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106</v>
      </c>
      <c r="D17" s="166">
        <v>67</v>
      </c>
      <c r="E17" s="167">
        <v>0.43790849673202614</v>
      </c>
      <c r="F17" s="166">
        <v>39</v>
      </c>
      <c r="G17" s="168">
        <v>0.32231404958677684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51</v>
      </c>
      <c r="D18" s="166">
        <v>26</v>
      </c>
      <c r="E18" s="167">
        <v>0.16993464052287582</v>
      </c>
      <c r="F18" s="166">
        <v>25</v>
      </c>
      <c r="G18" s="168">
        <v>0.20661157024793389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36</v>
      </c>
      <c r="D19" s="166">
        <v>17</v>
      </c>
      <c r="E19" s="167">
        <v>0.1111111111111111</v>
      </c>
      <c r="F19" s="166">
        <v>19</v>
      </c>
      <c r="G19" s="168">
        <v>0.15702479338842976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19</v>
      </c>
      <c r="D20" s="170">
        <v>6</v>
      </c>
      <c r="E20" s="171">
        <v>3.9215686274509803E-2</v>
      </c>
      <c r="F20" s="170">
        <v>13</v>
      </c>
      <c r="G20" s="172">
        <v>0.10743801652892562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37</v>
      </c>
      <c r="E28" s="182">
        <f>F16*(-1)</f>
        <v>-25</v>
      </c>
      <c r="F28" s="182"/>
    </row>
    <row r="29" spans="2:13" x14ac:dyDescent="0.25">
      <c r="B29" s="182"/>
      <c r="C29" s="183" t="s">
        <v>11</v>
      </c>
      <c r="D29" s="187">
        <f>D17</f>
        <v>67</v>
      </c>
      <c r="E29" s="182">
        <f>F17*(-1)</f>
        <v>-39</v>
      </c>
      <c r="F29" s="182"/>
    </row>
    <row r="30" spans="2:13" x14ac:dyDescent="0.25">
      <c r="B30" s="182"/>
      <c r="C30" s="183" t="s">
        <v>12</v>
      </c>
      <c r="D30" s="187">
        <f t="shared" ref="D30:D32" si="0">D18</f>
        <v>26</v>
      </c>
      <c r="E30" s="182">
        <f t="shared" ref="E30:E32" si="1">F18*(-1)</f>
        <v>-25</v>
      </c>
      <c r="F30" s="182"/>
    </row>
    <row r="31" spans="2:13" x14ac:dyDescent="0.25">
      <c r="B31" s="182"/>
      <c r="C31" s="183" t="s">
        <v>13</v>
      </c>
      <c r="D31" s="187">
        <f t="shared" si="0"/>
        <v>17</v>
      </c>
      <c r="E31" s="182">
        <f t="shared" si="1"/>
        <v>-19</v>
      </c>
      <c r="F31" s="182"/>
    </row>
    <row r="32" spans="2:13" x14ac:dyDescent="0.25">
      <c r="B32" s="182"/>
      <c r="C32" s="183" t="s">
        <v>14</v>
      </c>
      <c r="D32" s="187">
        <f t="shared" si="0"/>
        <v>6</v>
      </c>
      <c r="E32" s="182">
        <f t="shared" si="1"/>
        <v>-13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88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183</v>
      </c>
      <c r="D15" s="105">
        <v>110</v>
      </c>
      <c r="E15" s="106">
        <v>0.99999999999999989</v>
      </c>
      <c r="F15" s="105">
        <v>73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v>36</v>
      </c>
      <c r="D16" s="166">
        <v>21</v>
      </c>
      <c r="E16" s="167">
        <v>0.19090909090909092</v>
      </c>
      <c r="F16" s="166">
        <v>15</v>
      </c>
      <c r="G16" s="168">
        <v>0.20547945205479451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v>76</v>
      </c>
      <c r="D17" s="166">
        <v>52</v>
      </c>
      <c r="E17" s="167">
        <v>0.47272727272727272</v>
      </c>
      <c r="F17" s="166">
        <v>24</v>
      </c>
      <c r="G17" s="168">
        <v>0.32876712328767121</v>
      </c>
      <c r="J17" s="108"/>
      <c r="K17" s="186"/>
      <c r="M17" s="108"/>
    </row>
    <row r="18" spans="2:13" s="1" customFormat="1" x14ac:dyDescent="0.2">
      <c r="B18" s="180" t="s">
        <v>12</v>
      </c>
      <c r="C18" s="165">
        <v>35</v>
      </c>
      <c r="D18" s="166">
        <v>18</v>
      </c>
      <c r="E18" s="167">
        <v>0.16363636363636364</v>
      </c>
      <c r="F18" s="166">
        <v>17</v>
      </c>
      <c r="G18" s="168">
        <v>0.23287671232876711</v>
      </c>
      <c r="J18" s="108"/>
      <c r="K18" s="186"/>
      <c r="M18" s="108"/>
    </row>
    <row r="19" spans="2:13" s="1" customFormat="1" x14ac:dyDescent="0.2">
      <c r="B19" s="180" t="s">
        <v>13</v>
      </c>
      <c r="C19" s="165">
        <v>28</v>
      </c>
      <c r="D19" s="166">
        <v>15</v>
      </c>
      <c r="E19" s="167">
        <v>0.13636363636363635</v>
      </c>
      <c r="F19" s="166">
        <v>13</v>
      </c>
      <c r="G19" s="168">
        <v>0.17808219178082191</v>
      </c>
      <c r="J19" s="108"/>
      <c r="K19" s="185"/>
      <c r="M19" s="108"/>
    </row>
    <row r="20" spans="2:13" s="1" customFormat="1" x14ac:dyDescent="0.2">
      <c r="B20" s="181" t="s">
        <v>14</v>
      </c>
      <c r="C20" s="169">
        <v>8</v>
      </c>
      <c r="D20" s="170">
        <v>4</v>
      </c>
      <c r="E20" s="171">
        <v>3.6363636363636362E-2</v>
      </c>
      <c r="F20" s="170">
        <v>4</v>
      </c>
      <c r="G20" s="172">
        <v>5.4794520547945202E-2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21</v>
      </c>
      <c r="E28" s="182">
        <f>F16*(-1)</f>
        <v>-15</v>
      </c>
      <c r="F28" s="182"/>
    </row>
    <row r="29" spans="2:13" x14ac:dyDescent="0.25">
      <c r="B29" s="182"/>
      <c r="C29" s="183" t="s">
        <v>11</v>
      </c>
      <c r="D29" s="187">
        <f>D17</f>
        <v>52</v>
      </c>
      <c r="E29" s="182">
        <f>F17*(-1)</f>
        <v>-24</v>
      </c>
      <c r="F29" s="182"/>
    </row>
    <row r="30" spans="2:13" x14ac:dyDescent="0.25">
      <c r="B30" s="182"/>
      <c r="C30" s="183" t="s">
        <v>12</v>
      </c>
      <c r="D30" s="187">
        <f t="shared" ref="D30:D32" si="0">D18</f>
        <v>18</v>
      </c>
      <c r="E30" s="182">
        <f t="shared" ref="E30:E32" si="1">F18*(-1)</f>
        <v>-17</v>
      </c>
      <c r="F30" s="182"/>
    </row>
    <row r="31" spans="2:13" x14ac:dyDescent="0.25">
      <c r="B31" s="182"/>
      <c r="C31" s="183" t="s">
        <v>13</v>
      </c>
      <c r="D31" s="187">
        <f t="shared" si="0"/>
        <v>15</v>
      </c>
      <c r="E31" s="182">
        <f t="shared" si="1"/>
        <v>-13</v>
      </c>
      <c r="F31" s="182"/>
    </row>
    <row r="32" spans="2:13" x14ac:dyDescent="0.25">
      <c r="B32" s="182"/>
      <c r="C32" s="183" t="s">
        <v>14</v>
      </c>
      <c r="D32" s="187">
        <f t="shared" si="0"/>
        <v>4</v>
      </c>
      <c r="E32" s="182">
        <f t="shared" si="1"/>
        <v>-4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300-000000000000}">
  <dimension ref="B1:P41"/>
  <sheetViews>
    <sheetView showGridLines="0" view="pageBreakPreview" zoomScaleNormal="80" zoomScaleSheetLayoutView="100" workbookViewId="0">
      <selection activeCell="B15" sqref="B15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89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309</v>
      </c>
      <c r="D15" s="105">
        <v>174</v>
      </c>
      <c r="E15" s="106">
        <v>0.99999999999999989</v>
      </c>
      <c r="F15" s="105">
        <v>135</v>
      </c>
      <c r="G15" s="107">
        <v>0.99999999999999989</v>
      </c>
      <c r="H15" s="45"/>
      <c r="J15" s="108"/>
      <c r="K15" s="188"/>
      <c r="L15" s="108"/>
      <c r="M15" s="188"/>
      <c r="N15" s="108"/>
      <c r="O15" s="108"/>
    </row>
    <row r="16" spans="2:16" s="1" customFormat="1" x14ac:dyDescent="0.2">
      <c r="B16" s="180" t="s">
        <v>10</v>
      </c>
      <c r="C16" s="165">
        <v>78</v>
      </c>
      <c r="D16" s="166">
        <v>47</v>
      </c>
      <c r="E16" s="167">
        <v>0.27011494252873564</v>
      </c>
      <c r="F16" s="166">
        <v>31</v>
      </c>
      <c r="G16" s="168">
        <v>0.22962962962962963</v>
      </c>
      <c r="H16" s="45"/>
      <c r="J16" s="108"/>
      <c r="K16" s="188"/>
      <c r="L16" s="108"/>
      <c r="M16" s="188"/>
      <c r="N16" s="108"/>
      <c r="O16" s="108"/>
    </row>
    <row r="17" spans="2:13" s="1" customFormat="1" x14ac:dyDescent="0.2">
      <c r="B17" s="180" t="s">
        <v>11</v>
      </c>
      <c r="C17" s="165">
        <v>120</v>
      </c>
      <c r="D17" s="166">
        <v>75</v>
      </c>
      <c r="E17" s="167">
        <v>0.43103448275862066</v>
      </c>
      <c r="F17" s="166">
        <v>45</v>
      </c>
      <c r="G17" s="168">
        <v>0.33333333333333331</v>
      </c>
      <c r="J17" s="108"/>
      <c r="K17" s="188"/>
      <c r="M17" s="188"/>
    </row>
    <row r="18" spans="2:13" s="1" customFormat="1" x14ac:dyDescent="0.2">
      <c r="B18" s="180" t="s">
        <v>12</v>
      </c>
      <c r="C18" s="165">
        <v>54</v>
      </c>
      <c r="D18" s="166">
        <v>27</v>
      </c>
      <c r="E18" s="167">
        <v>0.15517241379310345</v>
      </c>
      <c r="F18" s="166">
        <v>27</v>
      </c>
      <c r="G18" s="168">
        <v>0.2</v>
      </c>
      <c r="J18" s="108"/>
      <c r="K18" s="188"/>
      <c r="M18" s="188"/>
    </row>
    <row r="19" spans="2:13" s="1" customFormat="1" x14ac:dyDescent="0.2">
      <c r="B19" s="180" t="s">
        <v>13</v>
      </c>
      <c r="C19" s="165">
        <v>38</v>
      </c>
      <c r="D19" s="166">
        <v>19</v>
      </c>
      <c r="E19" s="167">
        <v>0.10919540229885058</v>
      </c>
      <c r="F19" s="166">
        <v>19</v>
      </c>
      <c r="G19" s="168">
        <v>0.14074074074074075</v>
      </c>
      <c r="J19" s="108"/>
      <c r="K19" s="188"/>
      <c r="M19" s="188"/>
    </row>
    <row r="20" spans="2:13" s="1" customFormat="1" x14ac:dyDescent="0.2">
      <c r="B20" s="181" t="s">
        <v>14</v>
      </c>
      <c r="C20" s="169">
        <v>19</v>
      </c>
      <c r="D20" s="170">
        <v>6</v>
      </c>
      <c r="E20" s="171">
        <v>3.4482758620689655E-2</v>
      </c>
      <c r="F20" s="170">
        <v>13</v>
      </c>
      <c r="G20" s="172">
        <v>9.6296296296296297E-2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47</v>
      </c>
      <c r="E28" s="182">
        <f>F16*(-1)</f>
        <v>-31</v>
      </c>
      <c r="F28" s="182"/>
    </row>
    <row r="29" spans="2:13" x14ac:dyDescent="0.25">
      <c r="B29" s="182"/>
      <c r="C29" s="183" t="s">
        <v>11</v>
      </c>
      <c r="D29" s="187">
        <f>D17</f>
        <v>75</v>
      </c>
      <c r="E29" s="182">
        <f>F17*(-1)</f>
        <v>-45</v>
      </c>
      <c r="F29" s="182"/>
    </row>
    <row r="30" spans="2:13" x14ac:dyDescent="0.25">
      <c r="B30" s="182"/>
      <c r="C30" s="183" t="s">
        <v>12</v>
      </c>
      <c r="D30" s="187">
        <f t="shared" ref="D30:D32" si="0">D18</f>
        <v>27</v>
      </c>
      <c r="E30" s="182">
        <f t="shared" ref="E30:E32" si="1">F18*(-1)</f>
        <v>-27</v>
      </c>
      <c r="F30" s="182"/>
    </row>
    <row r="31" spans="2:13" x14ac:dyDescent="0.25">
      <c r="B31" s="182"/>
      <c r="C31" s="183" t="s">
        <v>13</v>
      </c>
      <c r="D31" s="187">
        <f t="shared" si="0"/>
        <v>19</v>
      </c>
      <c r="E31" s="182">
        <f t="shared" si="1"/>
        <v>-19</v>
      </c>
      <c r="F31" s="182"/>
    </row>
    <row r="32" spans="2:13" x14ac:dyDescent="0.25">
      <c r="B32" s="182"/>
      <c r="C32" s="183" t="s">
        <v>14</v>
      </c>
      <c r="D32" s="187">
        <f t="shared" si="0"/>
        <v>6</v>
      </c>
      <c r="E32" s="182">
        <f t="shared" si="1"/>
        <v>-13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400-000000000000}">
  <dimension ref="B1:P42"/>
  <sheetViews>
    <sheetView showGridLines="0" view="pageBreakPreview" topLeftCell="A4" zoomScaleNormal="80" zoomScaleSheetLayoutView="10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7.5703125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90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D15+F15</f>
        <v>309</v>
      </c>
      <c r="D15" s="105">
        <v>174</v>
      </c>
      <c r="E15" s="106">
        <f>D15/$D$15</f>
        <v>1</v>
      </c>
      <c r="F15" s="105">
        <v>135</v>
      </c>
      <c r="G15" s="107">
        <f>F15/$F$15</f>
        <v>1</v>
      </c>
      <c r="H15" s="45"/>
      <c r="J15" s="108"/>
      <c r="K15" s="188"/>
      <c r="L15" s="108"/>
      <c r="M15" s="188"/>
      <c r="N15" s="108"/>
      <c r="O15" s="108"/>
    </row>
    <row r="16" spans="2:16" s="1" customFormat="1" x14ac:dyDescent="0.2">
      <c r="B16" s="180" t="s">
        <v>91</v>
      </c>
      <c r="C16" s="165">
        <f t="shared" ref="C16:C21" si="0">D16+F16</f>
        <v>3</v>
      </c>
      <c r="D16" s="166">
        <v>2</v>
      </c>
      <c r="E16" s="167">
        <f t="shared" ref="E16:E21" si="1">D16/$D$15</f>
        <v>1.1494252873563218E-2</v>
      </c>
      <c r="F16" s="166">
        <v>1</v>
      </c>
      <c r="G16" s="168">
        <f t="shared" ref="G16:G21" si="2">F16/$F$15</f>
        <v>7.4074074074074077E-3</v>
      </c>
      <c r="H16" s="45"/>
      <c r="J16" s="108"/>
      <c r="K16" s="188"/>
      <c r="L16" s="108"/>
      <c r="M16" s="188"/>
      <c r="N16" s="108"/>
      <c r="O16" s="108"/>
    </row>
    <row r="17" spans="2:15" s="1" customFormat="1" x14ac:dyDescent="0.2">
      <c r="B17" s="180" t="s">
        <v>10</v>
      </c>
      <c r="C17" s="165">
        <f t="shared" si="0"/>
        <v>83</v>
      </c>
      <c r="D17" s="166">
        <v>51</v>
      </c>
      <c r="E17" s="167">
        <f t="shared" si="1"/>
        <v>0.29310344827586204</v>
      </c>
      <c r="F17" s="166">
        <v>32</v>
      </c>
      <c r="G17" s="168">
        <f t="shared" si="2"/>
        <v>0.23703703703703705</v>
      </c>
      <c r="H17" s="45"/>
      <c r="J17" s="108"/>
      <c r="K17" s="188"/>
      <c r="L17" s="108"/>
      <c r="M17" s="188"/>
      <c r="N17" s="108"/>
      <c r="O17" s="108"/>
    </row>
    <row r="18" spans="2:15" s="1" customFormat="1" x14ac:dyDescent="0.2">
      <c r="B18" s="180" t="s">
        <v>11</v>
      </c>
      <c r="C18" s="165">
        <f t="shared" si="0"/>
        <v>123</v>
      </c>
      <c r="D18" s="166">
        <v>74</v>
      </c>
      <c r="E18" s="167">
        <f t="shared" si="1"/>
        <v>0.42528735632183906</v>
      </c>
      <c r="F18" s="166">
        <v>49</v>
      </c>
      <c r="G18" s="168">
        <f t="shared" si="2"/>
        <v>0.36296296296296299</v>
      </c>
      <c r="J18" s="108"/>
      <c r="K18" s="188"/>
      <c r="M18" s="188"/>
    </row>
    <row r="19" spans="2:15" s="1" customFormat="1" x14ac:dyDescent="0.2">
      <c r="B19" s="180" t="s">
        <v>12</v>
      </c>
      <c r="C19" s="165">
        <f t="shared" si="0"/>
        <v>50</v>
      </c>
      <c r="D19" s="166">
        <v>25</v>
      </c>
      <c r="E19" s="167">
        <f t="shared" si="1"/>
        <v>0.14367816091954022</v>
      </c>
      <c r="F19" s="166">
        <v>25</v>
      </c>
      <c r="G19" s="168">
        <f t="shared" si="2"/>
        <v>0.18518518518518517</v>
      </c>
      <c r="J19" s="108"/>
      <c r="K19" s="188"/>
      <c r="M19" s="188"/>
    </row>
    <row r="20" spans="2:15" s="1" customFormat="1" x14ac:dyDescent="0.2">
      <c r="B20" s="180" t="s">
        <v>13</v>
      </c>
      <c r="C20" s="165">
        <f t="shared" si="0"/>
        <v>40</v>
      </c>
      <c r="D20" s="166">
        <v>21</v>
      </c>
      <c r="E20" s="167">
        <f t="shared" si="1"/>
        <v>0.1206896551724138</v>
      </c>
      <c r="F20" s="166">
        <v>19</v>
      </c>
      <c r="G20" s="168">
        <f t="shared" si="2"/>
        <v>0.14074074074074075</v>
      </c>
      <c r="J20" s="108"/>
      <c r="K20" s="188"/>
      <c r="M20" s="188"/>
    </row>
    <row r="21" spans="2:15" s="1" customFormat="1" x14ac:dyDescent="0.2">
      <c r="B21" s="181" t="s">
        <v>14</v>
      </c>
      <c r="C21" s="169">
        <f t="shared" si="0"/>
        <v>16</v>
      </c>
      <c r="D21" s="170">
        <v>4</v>
      </c>
      <c r="E21" s="171">
        <f t="shared" si="1"/>
        <v>2.2988505747126436E-2</v>
      </c>
      <c r="F21" s="170">
        <v>12</v>
      </c>
      <c r="G21" s="172">
        <f t="shared" si="2"/>
        <v>8.8888888888888892E-2</v>
      </c>
      <c r="J21" s="108"/>
      <c r="K21" s="108"/>
      <c r="M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  <c r="L22" s="108"/>
    </row>
    <row r="23" spans="2:15" s="33" customFormat="1" x14ac:dyDescent="0.25">
      <c r="B23"/>
      <c r="C23"/>
      <c r="D23"/>
      <c r="E23"/>
      <c r="F23"/>
      <c r="G23"/>
    </row>
    <row r="25" spans="2:15" x14ac:dyDescent="0.25">
      <c r="B25" s="182"/>
      <c r="C25" s="182"/>
      <c r="D25" s="182"/>
      <c r="E25" s="182"/>
      <c r="F25" s="182"/>
    </row>
    <row r="26" spans="2:15" x14ac:dyDescent="0.25">
      <c r="B26" s="182"/>
      <c r="C26" s="182"/>
      <c r="D26" s="182"/>
      <c r="E26" s="182"/>
      <c r="F26" s="182"/>
    </row>
    <row r="27" spans="2:15" x14ac:dyDescent="0.25">
      <c r="B27" s="182"/>
      <c r="C27" s="182"/>
      <c r="D27" s="182"/>
      <c r="E27" s="182"/>
      <c r="F27" s="182"/>
    </row>
    <row r="28" spans="2:15" x14ac:dyDescent="0.25">
      <c r="B28" s="182"/>
      <c r="C28" s="180" t="s">
        <v>91</v>
      </c>
      <c r="D28" s="187">
        <f>D16</f>
        <v>2</v>
      </c>
      <c r="E28" s="182">
        <f>F16*(-1)</f>
        <v>-1</v>
      </c>
      <c r="F28" s="182"/>
    </row>
    <row r="29" spans="2:15" x14ac:dyDescent="0.25">
      <c r="B29" s="182"/>
      <c r="C29" s="183" t="s">
        <v>10</v>
      </c>
      <c r="D29" s="187">
        <f>D17</f>
        <v>51</v>
      </c>
      <c r="E29" s="182">
        <f>F17*(-1)</f>
        <v>-32</v>
      </c>
      <c r="F29" s="182"/>
    </row>
    <row r="30" spans="2:15" x14ac:dyDescent="0.25">
      <c r="B30" s="182"/>
      <c r="C30" s="183" t="s">
        <v>11</v>
      </c>
      <c r="D30" s="187">
        <f>D18</f>
        <v>74</v>
      </c>
      <c r="E30" s="182">
        <f>F18*(-1)</f>
        <v>-49</v>
      </c>
      <c r="F30" s="182"/>
    </row>
    <row r="31" spans="2:15" x14ac:dyDescent="0.25">
      <c r="B31" s="182"/>
      <c r="C31" s="183" t="s">
        <v>12</v>
      </c>
      <c r="D31" s="187">
        <f t="shared" ref="D31:D33" si="3">D19</f>
        <v>25</v>
      </c>
      <c r="E31" s="182">
        <f t="shared" ref="E31:E33" si="4">F19*(-1)</f>
        <v>-25</v>
      </c>
      <c r="F31" s="182"/>
    </row>
    <row r="32" spans="2:15" x14ac:dyDescent="0.25">
      <c r="B32" s="182"/>
      <c r="C32" s="183" t="s">
        <v>13</v>
      </c>
      <c r="D32" s="187">
        <f t="shared" si="3"/>
        <v>21</v>
      </c>
      <c r="E32" s="182">
        <f t="shared" si="4"/>
        <v>-19</v>
      </c>
      <c r="F32" s="182"/>
    </row>
    <row r="33" spans="2:6" x14ac:dyDescent="0.25">
      <c r="B33" s="182"/>
      <c r="C33" s="183" t="s">
        <v>14</v>
      </c>
      <c r="D33" s="187">
        <f t="shared" si="3"/>
        <v>4</v>
      </c>
      <c r="E33" s="182">
        <f t="shared" si="4"/>
        <v>-12</v>
      </c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B35" s="182"/>
      <c r="C35" s="183"/>
      <c r="D35" s="182"/>
      <c r="E35" s="182"/>
      <c r="F35" s="182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39" spans="2:6" x14ac:dyDescent="0.25">
      <c r="C39" s="183"/>
    </row>
    <row r="42" spans="2:6" x14ac:dyDescent="0.25">
      <c r="B42" s="253" t="s">
        <v>38</v>
      </c>
      <c r="C42" s="253"/>
      <c r="D42" s="253"/>
      <c r="E42" s="253"/>
      <c r="F42" s="253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H42"/>
  <sheetViews>
    <sheetView showGridLines="0" view="pageBreakPreview" zoomScale="85" zoomScaleNormal="80" zoomScaleSheetLayoutView="85" workbookViewId="0">
      <selection activeCell="B11" sqref="B11:G11"/>
    </sheetView>
  </sheetViews>
  <sheetFormatPr baseColWidth="10" defaultRowHeight="15" x14ac:dyDescent="0.25"/>
  <cols>
    <col min="1" max="1" width="2.140625" customWidth="1"/>
    <col min="2" max="2" width="31.42578125" customWidth="1"/>
    <col min="3" max="3" width="14.140625" customWidth="1"/>
    <col min="4" max="4" width="15.85546875" customWidth="1"/>
    <col min="5" max="5" width="14.28515625" customWidth="1"/>
    <col min="6" max="6" width="13.5703125" customWidth="1"/>
    <col min="7" max="7" width="14.140625" customWidth="1"/>
    <col min="9" max="9" width="10.7109375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20" t="s">
        <v>20</v>
      </c>
      <c r="C10" s="221"/>
      <c r="D10" s="221"/>
      <c r="E10" s="221"/>
      <c r="F10" s="221"/>
      <c r="G10" s="222"/>
    </row>
    <row r="11" spans="2:8" s="1" customFormat="1" ht="15.75" x14ac:dyDescent="0.25">
      <c r="B11" s="220" t="s">
        <v>27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36"/>
      <c r="C14" s="234"/>
      <c r="D14" s="67" t="s">
        <v>6</v>
      </c>
      <c r="E14" s="67" t="s">
        <v>7</v>
      </c>
      <c r="F14" s="67" t="s">
        <v>6</v>
      </c>
      <c r="G14" s="68" t="s">
        <v>7</v>
      </c>
    </row>
    <row r="15" spans="2:8" s="1" customFormat="1" x14ac:dyDescent="0.2">
      <c r="B15" s="78" t="s">
        <v>8</v>
      </c>
      <c r="C15" s="79">
        <f>SUM(C16:C21)</f>
        <v>216</v>
      </c>
      <c r="D15" s="79">
        <f>SUM(D16:D21)</f>
        <v>119</v>
      </c>
      <c r="E15" s="80">
        <f>SUM(E16:E21)</f>
        <v>1</v>
      </c>
      <c r="F15" s="79">
        <f>SUM(F16:F21)</f>
        <v>97</v>
      </c>
      <c r="G15" s="81">
        <f>SUM(G16:G21)</f>
        <v>0.99999999999999989</v>
      </c>
      <c r="H15" s="45"/>
    </row>
    <row r="16" spans="2:8" s="1" customFormat="1" x14ac:dyDescent="0.2">
      <c r="B16" s="22" t="s">
        <v>9</v>
      </c>
      <c r="C16" s="69">
        <v>1</v>
      </c>
      <c r="D16" s="70">
        <v>0</v>
      </c>
      <c r="E16" s="71">
        <f>+D16/$D$15</f>
        <v>0</v>
      </c>
      <c r="F16" s="70">
        <v>1</v>
      </c>
      <c r="G16" s="72">
        <f>+F16/$F$15</f>
        <v>1.0309278350515464E-2</v>
      </c>
    </row>
    <row r="17" spans="2:7" s="1" customFormat="1" x14ac:dyDescent="0.2">
      <c r="B17" s="22" t="s">
        <v>10</v>
      </c>
      <c r="C17" s="69">
        <v>68</v>
      </c>
      <c r="D17" s="70">
        <v>41</v>
      </c>
      <c r="E17" s="71">
        <f t="shared" ref="E17:E21" si="0">+D17/$D$15</f>
        <v>0.34453781512605042</v>
      </c>
      <c r="F17" s="70">
        <v>27</v>
      </c>
      <c r="G17" s="72">
        <f t="shared" ref="G17:G21" si="1">+F17/$F$15</f>
        <v>0.27835051546391754</v>
      </c>
    </row>
    <row r="18" spans="2:7" s="1" customFormat="1" x14ac:dyDescent="0.2">
      <c r="B18" s="22" t="s">
        <v>11</v>
      </c>
      <c r="C18" s="69">
        <v>68</v>
      </c>
      <c r="D18" s="70">
        <v>41</v>
      </c>
      <c r="E18" s="71">
        <f t="shared" si="0"/>
        <v>0.34453781512605042</v>
      </c>
      <c r="F18" s="70">
        <v>27</v>
      </c>
      <c r="G18" s="72">
        <f t="shared" si="1"/>
        <v>0.27835051546391754</v>
      </c>
    </row>
    <row r="19" spans="2:7" s="1" customFormat="1" x14ac:dyDescent="0.2">
      <c r="B19" s="22" t="s">
        <v>12</v>
      </c>
      <c r="C19" s="69">
        <v>47</v>
      </c>
      <c r="D19" s="70">
        <v>25</v>
      </c>
      <c r="E19" s="71">
        <f t="shared" si="0"/>
        <v>0.21008403361344538</v>
      </c>
      <c r="F19" s="70">
        <v>22</v>
      </c>
      <c r="G19" s="72">
        <f t="shared" si="1"/>
        <v>0.22680412371134021</v>
      </c>
    </row>
    <row r="20" spans="2:7" s="1" customFormat="1" x14ac:dyDescent="0.2">
      <c r="B20" s="22" t="s">
        <v>13</v>
      </c>
      <c r="C20" s="69">
        <v>25</v>
      </c>
      <c r="D20" s="70">
        <v>12</v>
      </c>
      <c r="E20" s="71">
        <f t="shared" si="0"/>
        <v>0.10084033613445378</v>
      </c>
      <c r="F20" s="70">
        <v>13</v>
      </c>
      <c r="G20" s="72">
        <f t="shared" si="1"/>
        <v>0.13402061855670103</v>
      </c>
    </row>
    <row r="21" spans="2:7" s="1" customFormat="1" x14ac:dyDescent="0.2">
      <c r="B21" s="27" t="s">
        <v>14</v>
      </c>
      <c r="C21" s="73">
        <v>7</v>
      </c>
      <c r="D21" s="74">
        <v>0</v>
      </c>
      <c r="E21" s="75">
        <f t="shared" si="0"/>
        <v>0</v>
      </c>
      <c r="F21" s="74">
        <v>7</v>
      </c>
      <c r="G21" s="76">
        <f t="shared" si="1"/>
        <v>7.2164948453608241E-2</v>
      </c>
    </row>
    <row r="22" spans="2:7" s="33" customFormat="1" ht="12" x14ac:dyDescent="0.2">
      <c r="B22" s="32" t="s">
        <v>15</v>
      </c>
    </row>
    <row r="28" spans="2:7" x14ac:dyDescent="0.25">
      <c r="C28" s="34" t="s">
        <v>9</v>
      </c>
      <c r="D28" s="77">
        <f t="shared" ref="D28:D33" si="2">D16</f>
        <v>0</v>
      </c>
      <c r="E28" s="36">
        <f t="shared" ref="E28:E33" si="3">-F16</f>
        <v>-1</v>
      </c>
    </row>
    <row r="29" spans="2:7" x14ac:dyDescent="0.25">
      <c r="C29" s="34" t="s">
        <v>10</v>
      </c>
      <c r="D29" s="77">
        <f t="shared" si="2"/>
        <v>41</v>
      </c>
      <c r="E29" s="36">
        <f t="shared" si="3"/>
        <v>-27</v>
      </c>
    </row>
    <row r="30" spans="2:7" x14ac:dyDescent="0.25">
      <c r="C30" s="34" t="s">
        <v>11</v>
      </c>
      <c r="D30" s="77">
        <f t="shared" si="2"/>
        <v>41</v>
      </c>
      <c r="E30" s="36">
        <f t="shared" si="3"/>
        <v>-27</v>
      </c>
    </row>
    <row r="31" spans="2:7" x14ac:dyDescent="0.25">
      <c r="C31" s="34" t="s">
        <v>12</v>
      </c>
      <c r="D31" s="77">
        <f t="shared" si="2"/>
        <v>25</v>
      </c>
      <c r="E31" s="36">
        <f t="shared" si="3"/>
        <v>-22</v>
      </c>
    </row>
    <row r="32" spans="2:7" x14ac:dyDescent="0.25">
      <c r="C32" s="34" t="s">
        <v>13</v>
      </c>
      <c r="D32" s="77">
        <f t="shared" si="2"/>
        <v>12</v>
      </c>
      <c r="E32" s="36">
        <f t="shared" si="3"/>
        <v>-13</v>
      </c>
    </row>
    <row r="33" spans="2:6" x14ac:dyDescent="0.25">
      <c r="C33" s="34" t="s">
        <v>14</v>
      </c>
      <c r="D33" s="77">
        <f t="shared" si="2"/>
        <v>0</v>
      </c>
      <c r="E33" s="36">
        <f t="shared" si="3"/>
        <v>-7</v>
      </c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39" spans="2:6" x14ac:dyDescent="0.25">
      <c r="C39" s="37"/>
    </row>
    <row r="42" spans="2:6" x14ac:dyDescent="0.25">
      <c r="B42" s="235" t="s">
        <v>18</v>
      </c>
      <c r="C42" s="235"/>
      <c r="D42" s="235"/>
      <c r="E42" s="235"/>
      <c r="F42" s="235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500-000000000000}">
  <dimension ref="B1:P42"/>
  <sheetViews>
    <sheetView showGridLines="0" view="pageBreakPreview" topLeftCell="A10" zoomScale="80" zoomScaleNormal="80" zoomScaleSheetLayoutView="80" workbookViewId="0">
      <selection activeCell="B13" sqref="B13:B14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92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v>334</v>
      </c>
      <c r="D15" s="105">
        <v>192</v>
      </c>
      <c r="E15" s="106">
        <v>1</v>
      </c>
      <c r="F15" s="105">
        <v>142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9</v>
      </c>
      <c r="C16" s="165">
        <v>3</v>
      </c>
      <c r="D16" s="166">
        <v>1</v>
      </c>
      <c r="E16" s="167">
        <v>5.208333333333333E-3</v>
      </c>
      <c r="F16" s="166">
        <v>2</v>
      </c>
      <c r="G16" s="168">
        <v>1.4084507042253521E-2</v>
      </c>
      <c r="H16" s="45"/>
      <c r="J16" s="108"/>
      <c r="K16" s="108"/>
      <c r="L16" s="108"/>
      <c r="M16" s="108"/>
      <c r="N16" s="108"/>
      <c r="O16" s="108"/>
    </row>
    <row r="17" spans="2:15" s="1" customFormat="1" x14ac:dyDescent="0.2">
      <c r="B17" s="180" t="s">
        <v>10</v>
      </c>
      <c r="C17" s="165">
        <v>91</v>
      </c>
      <c r="D17" s="166">
        <v>58</v>
      </c>
      <c r="E17" s="167">
        <v>0.30208333333333331</v>
      </c>
      <c r="F17" s="166">
        <v>33</v>
      </c>
      <c r="G17" s="168">
        <v>0.23239436619718309</v>
      </c>
      <c r="H17" s="45"/>
      <c r="J17" s="108"/>
      <c r="K17" s="186"/>
      <c r="L17" s="108"/>
      <c r="M17" s="108"/>
      <c r="N17" s="108"/>
      <c r="O17" s="108"/>
    </row>
    <row r="18" spans="2:15" s="1" customFormat="1" x14ac:dyDescent="0.2">
      <c r="B18" s="180" t="s">
        <v>11</v>
      </c>
      <c r="C18" s="165">
        <v>127</v>
      </c>
      <c r="D18" s="166">
        <v>77</v>
      </c>
      <c r="E18" s="167">
        <v>0.40104166666666669</v>
      </c>
      <c r="F18" s="166">
        <v>50</v>
      </c>
      <c r="G18" s="168">
        <v>0.352112676056338</v>
      </c>
      <c r="J18" s="108"/>
      <c r="K18" s="186"/>
      <c r="M18" s="108"/>
    </row>
    <row r="19" spans="2:15" s="1" customFormat="1" x14ac:dyDescent="0.2">
      <c r="B19" s="180" t="s">
        <v>12</v>
      </c>
      <c r="C19" s="165">
        <v>55</v>
      </c>
      <c r="D19" s="166">
        <v>29</v>
      </c>
      <c r="E19" s="167">
        <v>0.15104166666666666</v>
      </c>
      <c r="F19" s="166">
        <v>26</v>
      </c>
      <c r="G19" s="168">
        <v>0.18309859154929578</v>
      </c>
      <c r="J19" s="108"/>
      <c r="K19" s="186"/>
      <c r="M19" s="108"/>
    </row>
    <row r="20" spans="2:15" s="1" customFormat="1" x14ac:dyDescent="0.2">
      <c r="B20" s="180" t="s">
        <v>13</v>
      </c>
      <c r="C20" s="165">
        <v>39</v>
      </c>
      <c r="D20" s="166">
        <v>22</v>
      </c>
      <c r="E20" s="167">
        <v>0.11458333333333333</v>
      </c>
      <c r="F20" s="166">
        <v>17</v>
      </c>
      <c r="G20" s="168">
        <v>0.11971830985915492</v>
      </c>
      <c r="J20" s="108"/>
      <c r="K20" s="185"/>
      <c r="M20" s="108"/>
    </row>
    <row r="21" spans="2:15" s="1" customFormat="1" x14ac:dyDescent="0.2">
      <c r="B21" s="181" t="s">
        <v>14</v>
      </c>
      <c r="C21" s="169">
        <v>19</v>
      </c>
      <c r="D21" s="170">
        <v>5</v>
      </c>
      <c r="E21" s="171">
        <v>2.6041666666666668E-2</v>
      </c>
      <c r="F21" s="170">
        <v>14</v>
      </c>
      <c r="G21" s="172">
        <v>9.8591549295774641E-2</v>
      </c>
      <c r="J21" s="108"/>
      <c r="K21" s="108"/>
      <c r="M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  <c r="L22" s="108"/>
    </row>
    <row r="23" spans="2:15" s="33" customFormat="1" x14ac:dyDescent="0.25">
      <c r="B23"/>
      <c r="C23"/>
      <c r="D23"/>
      <c r="E23"/>
      <c r="F23"/>
      <c r="G23"/>
    </row>
    <row r="25" spans="2:15" x14ac:dyDescent="0.25">
      <c r="B25" s="182"/>
      <c r="C25" s="182"/>
      <c r="D25" s="182"/>
      <c r="E25" s="182"/>
      <c r="F25" s="182"/>
    </row>
    <row r="26" spans="2:15" x14ac:dyDescent="0.25">
      <c r="B26" s="182"/>
      <c r="C26" s="182"/>
      <c r="D26" s="182"/>
      <c r="E26" s="182"/>
      <c r="F26" s="182"/>
    </row>
    <row r="27" spans="2:15" x14ac:dyDescent="0.25">
      <c r="B27" s="182"/>
      <c r="C27" s="182"/>
      <c r="D27" s="182"/>
      <c r="E27" s="182"/>
      <c r="F27" s="182"/>
    </row>
    <row r="28" spans="2:15" x14ac:dyDescent="0.25">
      <c r="B28" s="182"/>
      <c r="C28" s="183"/>
      <c r="D28" s="184"/>
      <c r="E28" s="182"/>
      <c r="F28" s="182"/>
    </row>
    <row r="29" spans="2:15" x14ac:dyDescent="0.25">
      <c r="B29" s="182"/>
      <c r="C29" s="183" t="s">
        <v>10</v>
      </c>
      <c r="D29" s="187">
        <f>D17</f>
        <v>58</v>
      </c>
      <c r="E29" s="182">
        <f>F17*(-1)</f>
        <v>-33</v>
      </c>
      <c r="F29" s="182"/>
    </row>
    <row r="30" spans="2:15" x14ac:dyDescent="0.25">
      <c r="B30" s="182"/>
      <c r="C30" s="183" t="s">
        <v>11</v>
      </c>
      <c r="D30" s="187">
        <f t="shared" ref="D30:D33" si="0">D18</f>
        <v>77</v>
      </c>
      <c r="E30" s="182">
        <f>F18*(-1)</f>
        <v>-50</v>
      </c>
      <c r="F30" s="182"/>
    </row>
    <row r="31" spans="2:15" x14ac:dyDescent="0.25">
      <c r="B31" s="182"/>
      <c r="C31" s="183" t="s">
        <v>12</v>
      </c>
      <c r="D31" s="187">
        <f t="shared" si="0"/>
        <v>29</v>
      </c>
      <c r="E31" s="182">
        <f t="shared" ref="E31:E33" si="1">F19*(-1)</f>
        <v>-26</v>
      </c>
      <c r="F31" s="182"/>
    </row>
    <row r="32" spans="2:15" x14ac:dyDescent="0.25">
      <c r="B32" s="182"/>
      <c r="C32" s="183" t="s">
        <v>13</v>
      </c>
      <c r="D32" s="187">
        <f t="shared" si="0"/>
        <v>22</v>
      </c>
      <c r="E32" s="182">
        <f t="shared" si="1"/>
        <v>-17</v>
      </c>
      <c r="F32" s="182"/>
    </row>
    <row r="33" spans="2:6" x14ac:dyDescent="0.25">
      <c r="B33" s="182"/>
      <c r="C33" s="183" t="s">
        <v>14</v>
      </c>
      <c r="D33" s="187">
        <f t="shared" si="0"/>
        <v>5</v>
      </c>
      <c r="E33" s="182">
        <f t="shared" si="1"/>
        <v>-14</v>
      </c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B35" s="182"/>
      <c r="C35" s="183"/>
      <c r="D35" s="182"/>
      <c r="E35" s="182"/>
      <c r="F35" s="182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39" spans="2:6" x14ac:dyDescent="0.25">
      <c r="C39" s="183"/>
    </row>
    <row r="42" spans="2:6" x14ac:dyDescent="0.25">
      <c r="B42" s="253" t="s">
        <v>38</v>
      </c>
      <c r="C42" s="253"/>
      <c r="D42" s="253"/>
      <c r="E42" s="253"/>
      <c r="F42" s="253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600-000000000000}">
  <dimension ref="B1:P41"/>
  <sheetViews>
    <sheetView showGridLines="0" view="pageBreakPreview" zoomScale="80" zoomScaleNormal="80" zoomScaleSheetLayoutView="80" workbookViewId="0">
      <selection activeCell="B41" sqref="B41:F41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93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D15+F15</f>
        <v>348</v>
      </c>
      <c r="D15" s="105">
        <f>SUM(D16:D20)</f>
        <v>197</v>
      </c>
      <c r="E15" s="106">
        <f>SUM(E16:E20)</f>
        <v>1</v>
      </c>
      <c r="F15" s="105">
        <f>SUM(F16:F20)</f>
        <v>151</v>
      </c>
      <c r="G15" s="107">
        <f>SUM(G16:G20)</f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f>D16+F16</f>
        <v>94</v>
      </c>
      <c r="D16" s="166">
        <v>57</v>
      </c>
      <c r="E16" s="167">
        <f>D16/$D$15</f>
        <v>0.28934010152284262</v>
      </c>
      <c r="F16" s="166">
        <v>37</v>
      </c>
      <c r="G16" s="168">
        <f>F16/$F$15</f>
        <v>0.24503311258278146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f t="shared" ref="C17:C20" si="0">D17+F17</f>
        <v>133</v>
      </c>
      <c r="D17" s="166">
        <v>81</v>
      </c>
      <c r="E17" s="167">
        <f t="shared" ref="E17:E20" si="1">D17/$D$15</f>
        <v>0.41116751269035534</v>
      </c>
      <c r="F17" s="166">
        <v>52</v>
      </c>
      <c r="G17" s="168">
        <f t="shared" ref="G17:G20" si="2">F17/$F$15</f>
        <v>0.3443708609271523</v>
      </c>
      <c r="J17" s="108"/>
      <c r="K17" s="186"/>
      <c r="M17" s="108"/>
    </row>
    <row r="18" spans="2:13" s="1" customFormat="1" x14ac:dyDescent="0.2">
      <c r="B18" s="180" t="s">
        <v>12</v>
      </c>
      <c r="C18" s="165">
        <f t="shared" si="0"/>
        <v>61</v>
      </c>
      <c r="D18" s="166">
        <v>31</v>
      </c>
      <c r="E18" s="167">
        <f t="shared" si="1"/>
        <v>0.15736040609137056</v>
      </c>
      <c r="F18" s="166">
        <v>30</v>
      </c>
      <c r="G18" s="168">
        <f t="shared" si="2"/>
        <v>0.19867549668874171</v>
      </c>
      <c r="J18" s="108"/>
      <c r="K18" s="186"/>
      <c r="M18" s="108"/>
    </row>
    <row r="19" spans="2:13" s="1" customFormat="1" x14ac:dyDescent="0.2">
      <c r="B19" s="180" t="s">
        <v>13</v>
      </c>
      <c r="C19" s="165">
        <f t="shared" si="0"/>
        <v>40</v>
      </c>
      <c r="D19" s="166">
        <v>22</v>
      </c>
      <c r="E19" s="167">
        <f t="shared" si="1"/>
        <v>0.1116751269035533</v>
      </c>
      <c r="F19" s="166">
        <v>18</v>
      </c>
      <c r="G19" s="168">
        <f t="shared" si="2"/>
        <v>0.11920529801324503</v>
      </c>
      <c r="J19" s="108"/>
      <c r="K19" s="185"/>
      <c r="M19" s="108"/>
    </row>
    <row r="20" spans="2:13" s="1" customFormat="1" x14ac:dyDescent="0.2">
      <c r="B20" s="181" t="s">
        <v>14</v>
      </c>
      <c r="C20" s="169">
        <f t="shared" si="0"/>
        <v>20</v>
      </c>
      <c r="D20" s="170">
        <v>6</v>
      </c>
      <c r="E20" s="171">
        <f t="shared" si="1"/>
        <v>3.0456852791878174E-2</v>
      </c>
      <c r="F20" s="170">
        <v>14</v>
      </c>
      <c r="G20" s="172">
        <f t="shared" si="2"/>
        <v>9.2715231788079472E-2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57</v>
      </c>
      <c r="E28" s="182">
        <f>F16*(-1)</f>
        <v>-37</v>
      </c>
      <c r="F28" s="182"/>
    </row>
    <row r="29" spans="2:13" x14ac:dyDescent="0.25">
      <c r="B29" s="182"/>
      <c r="C29" s="183" t="s">
        <v>11</v>
      </c>
      <c r="D29" s="187">
        <f>D17</f>
        <v>81</v>
      </c>
      <c r="E29" s="182">
        <f>F17*(-1)</f>
        <v>-52</v>
      </c>
      <c r="F29" s="182"/>
    </row>
    <row r="30" spans="2:13" x14ac:dyDescent="0.25">
      <c r="B30" s="182"/>
      <c r="C30" s="183" t="s">
        <v>12</v>
      </c>
      <c r="D30" s="187">
        <f t="shared" ref="D30:D32" si="3">D18</f>
        <v>31</v>
      </c>
      <c r="E30" s="182">
        <f t="shared" ref="E30:E32" si="4">F18*(-1)</f>
        <v>-30</v>
      </c>
      <c r="F30" s="182"/>
    </row>
    <row r="31" spans="2:13" x14ac:dyDescent="0.25">
      <c r="B31" s="182"/>
      <c r="C31" s="183" t="s">
        <v>13</v>
      </c>
      <c r="D31" s="187">
        <f t="shared" si="3"/>
        <v>22</v>
      </c>
      <c r="E31" s="182">
        <f t="shared" si="4"/>
        <v>-18</v>
      </c>
      <c r="F31" s="182"/>
    </row>
    <row r="32" spans="2:13" x14ac:dyDescent="0.25">
      <c r="B32" s="182"/>
      <c r="C32" s="183" t="s">
        <v>14</v>
      </c>
      <c r="D32" s="187">
        <f t="shared" si="3"/>
        <v>6</v>
      </c>
      <c r="E32" s="182">
        <f t="shared" si="4"/>
        <v>-14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700-000000000000}">
  <dimension ref="B1:P41"/>
  <sheetViews>
    <sheetView showGridLines="0" view="pageBreakPreview" zoomScale="80" zoomScaleNormal="80" zoomScaleSheetLayoutView="80" workbookViewId="0">
      <selection activeCell="H21" sqref="H21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94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D15+F15</f>
        <v>367</v>
      </c>
      <c r="D15" s="105">
        <f>SUM(D16:D20)</f>
        <v>210</v>
      </c>
      <c r="E15" s="106">
        <v>0.99999999999999989</v>
      </c>
      <c r="F15" s="105">
        <f>SUM(F16:F20)</f>
        <v>157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f>D16+F16</f>
        <v>95</v>
      </c>
      <c r="D16" s="166">
        <v>59</v>
      </c>
      <c r="E16" s="167">
        <v>0.28095238095238095</v>
      </c>
      <c r="F16" s="166">
        <v>36</v>
      </c>
      <c r="G16" s="168">
        <v>0.22929936305732485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f t="shared" ref="C17:C20" si="0">D17+F17</f>
        <v>147</v>
      </c>
      <c r="D17" s="166">
        <v>90</v>
      </c>
      <c r="E17" s="167">
        <v>0.42857142857142855</v>
      </c>
      <c r="F17" s="166">
        <v>57</v>
      </c>
      <c r="G17" s="168">
        <v>0.36305732484076431</v>
      </c>
      <c r="J17" s="108"/>
      <c r="K17" s="186"/>
      <c r="M17" s="108"/>
    </row>
    <row r="18" spans="2:13" s="1" customFormat="1" x14ac:dyDescent="0.2">
      <c r="B18" s="180" t="s">
        <v>12</v>
      </c>
      <c r="C18" s="165">
        <f t="shared" si="0"/>
        <v>66</v>
      </c>
      <c r="D18" s="166">
        <v>33</v>
      </c>
      <c r="E18" s="167">
        <v>0.15714285714285714</v>
      </c>
      <c r="F18" s="166">
        <v>33</v>
      </c>
      <c r="G18" s="168">
        <v>0.21019108280254778</v>
      </c>
      <c r="J18" s="108"/>
      <c r="K18" s="186"/>
      <c r="M18" s="108"/>
    </row>
    <row r="19" spans="2:13" s="1" customFormat="1" x14ac:dyDescent="0.2">
      <c r="B19" s="180" t="s">
        <v>13</v>
      </c>
      <c r="C19" s="165">
        <f t="shared" si="0"/>
        <v>39</v>
      </c>
      <c r="D19" s="166">
        <v>22</v>
      </c>
      <c r="E19" s="167">
        <v>0.10476190476190476</v>
      </c>
      <c r="F19" s="166">
        <v>17</v>
      </c>
      <c r="G19" s="168">
        <v>0.10828025477707007</v>
      </c>
      <c r="J19" s="108"/>
      <c r="K19" s="185"/>
      <c r="M19" s="108"/>
    </row>
    <row r="20" spans="2:13" s="1" customFormat="1" x14ac:dyDescent="0.2">
      <c r="B20" s="181" t="s">
        <v>14</v>
      </c>
      <c r="C20" s="169">
        <f t="shared" si="0"/>
        <v>20</v>
      </c>
      <c r="D20" s="170">
        <v>6</v>
      </c>
      <c r="E20" s="171">
        <v>2.8571428571428571E-2</v>
      </c>
      <c r="F20" s="170">
        <v>14</v>
      </c>
      <c r="G20" s="172">
        <v>8.9171974522292988E-2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59</v>
      </c>
      <c r="E28" s="182">
        <f>F16*(-1)</f>
        <v>-36</v>
      </c>
      <c r="F28" s="182"/>
    </row>
    <row r="29" spans="2:13" x14ac:dyDescent="0.25">
      <c r="B29" s="182"/>
      <c r="C29" s="183" t="s">
        <v>11</v>
      </c>
      <c r="D29" s="187">
        <f>D17</f>
        <v>90</v>
      </c>
      <c r="E29" s="182">
        <f>F17*(-1)</f>
        <v>-57</v>
      </c>
      <c r="F29" s="182"/>
    </row>
    <row r="30" spans="2:13" x14ac:dyDescent="0.25">
      <c r="B30" s="182"/>
      <c r="C30" s="183" t="s">
        <v>12</v>
      </c>
      <c r="D30" s="187">
        <f t="shared" ref="D30:D32" si="1">D18</f>
        <v>33</v>
      </c>
      <c r="E30" s="182">
        <f t="shared" ref="E30:E32" si="2">F18*(-1)</f>
        <v>-33</v>
      </c>
      <c r="F30" s="182"/>
    </row>
    <row r="31" spans="2:13" x14ac:dyDescent="0.25">
      <c r="B31" s="182"/>
      <c r="C31" s="183" t="s">
        <v>13</v>
      </c>
      <c r="D31" s="187">
        <f t="shared" si="1"/>
        <v>22</v>
      </c>
      <c r="E31" s="182">
        <f t="shared" si="2"/>
        <v>-17</v>
      </c>
      <c r="F31" s="182"/>
    </row>
    <row r="32" spans="2:13" x14ac:dyDescent="0.25">
      <c r="B32" s="182"/>
      <c r="C32" s="183" t="s">
        <v>14</v>
      </c>
      <c r="D32" s="187">
        <f t="shared" si="1"/>
        <v>6</v>
      </c>
      <c r="E32" s="182">
        <f t="shared" si="2"/>
        <v>-14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800-000000000000}">
  <dimension ref="B1:P41"/>
  <sheetViews>
    <sheetView showGridLines="0" view="pageBreakPreview" zoomScale="80" zoomScaleNormal="80" zoomScaleSheetLayoutView="80" workbookViewId="0">
      <selection activeCell="B10" sqref="B10:G10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95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D15+F15</f>
        <v>363</v>
      </c>
      <c r="D15" s="105">
        <v>219</v>
      </c>
      <c r="E15" s="106">
        <v>1</v>
      </c>
      <c r="F15" s="105">
        <v>144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f>D16+F16</f>
        <v>92</v>
      </c>
      <c r="D16" s="166">
        <v>60</v>
      </c>
      <c r="E16" s="167">
        <v>0.27397260273972601</v>
      </c>
      <c r="F16" s="166">
        <v>32</v>
      </c>
      <c r="G16" s="168">
        <v>0.22222222222222221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f t="shared" ref="C17:C20" si="0">D17+F17</f>
        <v>142</v>
      </c>
      <c r="D17" s="166">
        <v>94</v>
      </c>
      <c r="E17" s="167">
        <v>0.42922374429223742</v>
      </c>
      <c r="F17" s="166">
        <v>48</v>
      </c>
      <c r="G17" s="168">
        <v>0.33333333333333331</v>
      </c>
      <c r="J17" s="108"/>
      <c r="K17" s="186"/>
      <c r="M17" s="108"/>
    </row>
    <row r="18" spans="2:13" s="1" customFormat="1" x14ac:dyDescent="0.2">
      <c r="B18" s="180" t="s">
        <v>12</v>
      </c>
      <c r="C18" s="165">
        <f t="shared" si="0"/>
        <v>64</v>
      </c>
      <c r="D18" s="166">
        <v>34</v>
      </c>
      <c r="E18" s="167">
        <v>0.15525114155251141</v>
      </c>
      <c r="F18" s="166">
        <v>30</v>
      </c>
      <c r="G18" s="168">
        <v>0.20833333333333334</v>
      </c>
      <c r="J18" s="108"/>
      <c r="K18" s="186"/>
      <c r="M18" s="108"/>
    </row>
    <row r="19" spans="2:13" s="1" customFormat="1" x14ac:dyDescent="0.2">
      <c r="B19" s="180" t="s">
        <v>13</v>
      </c>
      <c r="C19" s="165">
        <f t="shared" si="0"/>
        <v>43</v>
      </c>
      <c r="D19" s="166">
        <v>24</v>
      </c>
      <c r="E19" s="167">
        <v>0.1095890410958904</v>
      </c>
      <c r="F19" s="166">
        <v>19</v>
      </c>
      <c r="G19" s="168">
        <v>0.13194444444444445</v>
      </c>
      <c r="J19" s="108"/>
      <c r="K19" s="185"/>
      <c r="M19" s="108"/>
    </row>
    <row r="20" spans="2:13" s="1" customFormat="1" x14ac:dyDescent="0.2">
      <c r="B20" s="181" t="s">
        <v>14</v>
      </c>
      <c r="C20" s="169">
        <f t="shared" si="0"/>
        <v>22</v>
      </c>
      <c r="D20" s="170">
        <v>7</v>
      </c>
      <c r="E20" s="171">
        <v>3.1963470319634701E-2</v>
      </c>
      <c r="F20" s="170">
        <v>15</v>
      </c>
      <c r="G20" s="172">
        <v>0.10416666666666667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60</v>
      </c>
      <c r="E28" s="182">
        <f>F16*(-1)</f>
        <v>-32</v>
      </c>
      <c r="F28" s="182"/>
    </row>
    <row r="29" spans="2:13" x14ac:dyDescent="0.25">
      <c r="B29" s="182"/>
      <c r="C29" s="183" t="s">
        <v>11</v>
      </c>
      <c r="D29" s="187">
        <f>D17</f>
        <v>94</v>
      </c>
      <c r="E29" s="182">
        <f>F17*(-1)</f>
        <v>-48</v>
      </c>
      <c r="F29" s="182"/>
    </row>
    <row r="30" spans="2:13" x14ac:dyDescent="0.25">
      <c r="B30" s="182"/>
      <c r="C30" s="183" t="s">
        <v>12</v>
      </c>
      <c r="D30" s="187">
        <f t="shared" ref="D30:D32" si="1">D18</f>
        <v>34</v>
      </c>
      <c r="E30" s="182">
        <f t="shared" ref="E30:E32" si="2">F18*(-1)</f>
        <v>-30</v>
      </c>
      <c r="F30" s="182"/>
    </row>
    <row r="31" spans="2:13" x14ac:dyDescent="0.25">
      <c r="B31" s="182"/>
      <c r="C31" s="183" t="s">
        <v>13</v>
      </c>
      <c r="D31" s="187">
        <f t="shared" si="1"/>
        <v>24</v>
      </c>
      <c r="E31" s="182">
        <f t="shared" si="2"/>
        <v>-19</v>
      </c>
      <c r="F31" s="182"/>
    </row>
    <row r="32" spans="2:13" x14ac:dyDescent="0.25">
      <c r="B32" s="182"/>
      <c r="C32" s="183" t="s">
        <v>14</v>
      </c>
      <c r="D32" s="187">
        <f t="shared" si="1"/>
        <v>7</v>
      </c>
      <c r="E32" s="182">
        <f t="shared" si="2"/>
        <v>-15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36CBDC-7F9D-40AB-9F88-F22E664B70F1}">
  <dimension ref="B1:P42"/>
  <sheetViews>
    <sheetView showGridLines="0" view="pageBreakPreview" zoomScale="80" zoomScaleNormal="80" zoomScaleSheetLayoutView="80" workbookViewId="0">
      <selection activeCell="B11" sqref="B11:G11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96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+C16+C18+C17+C19+C20+C21</f>
        <v>353</v>
      </c>
      <c r="D15" s="105">
        <f>+D16+D18+D17+D19+D20+D21</f>
        <v>210</v>
      </c>
      <c r="E15" s="106">
        <v>1</v>
      </c>
      <c r="F15" s="105">
        <f>+SUM(F16:F21)</f>
        <v>143</v>
      </c>
      <c r="G15" s="107"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9</v>
      </c>
      <c r="C16" s="165">
        <v>0</v>
      </c>
      <c r="D16" s="166">
        <v>0</v>
      </c>
      <c r="E16" s="167">
        <f>+D16/$D$15</f>
        <v>0</v>
      </c>
      <c r="F16" s="1">
        <v>0</v>
      </c>
      <c r="G16" s="168">
        <f>+F16/$F$15</f>
        <v>0</v>
      </c>
      <c r="H16" s="45"/>
      <c r="J16" s="108"/>
      <c r="K16" s="108"/>
      <c r="L16" s="108"/>
      <c r="M16" s="108"/>
      <c r="N16" s="108"/>
      <c r="O16" s="108"/>
    </row>
    <row r="17" spans="2:15" s="1" customFormat="1" x14ac:dyDescent="0.2">
      <c r="B17" s="180" t="s">
        <v>10</v>
      </c>
      <c r="C17" s="165">
        <v>89</v>
      </c>
      <c r="D17" s="166">
        <v>58</v>
      </c>
      <c r="E17" s="167">
        <f t="shared" ref="E17:E21" si="0">+D17/$D$15</f>
        <v>0.27619047619047621</v>
      </c>
      <c r="F17" s="166">
        <v>31</v>
      </c>
      <c r="G17" s="168">
        <f t="shared" ref="G17:G21" si="1">+F17/$F$15</f>
        <v>0.21678321678321677</v>
      </c>
      <c r="H17" s="45"/>
      <c r="J17" s="108"/>
      <c r="K17" s="186"/>
      <c r="L17" s="108"/>
      <c r="M17" s="108"/>
      <c r="N17" s="108"/>
      <c r="O17" s="108"/>
    </row>
    <row r="18" spans="2:15" s="1" customFormat="1" x14ac:dyDescent="0.2">
      <c r="B18" s="180" t="s">
        <v>11</v>
      </c>
      <c r="C18" s="165">
        <v>134</v>
      </c>
      <c r="D18" s="166">
        <v>87</v>
      </c>
      <c r="E18" s="167">
        <f t="shared" si="0"/>
        <v>0.41428571428571431</v>
      </c>
      <c r="F18" s="166">
        <v>47</v>
      </c>
      <c r="G18" s="168">
        <f t="shared" si="1"/>
        <v>0.32867132867132864</v>
      </c>
      <c r="J18" s="108"/>
      <c r="K18" s="186"/>
      <c r="M18" s="108"/>
    </row>
    <row r="19" spans="2:15" s="1" customFormat="1" x14ac:dyDescent="0.2">
      <c r="B19" s="180" t="s">
        <v>12</v>
      </c>
      <c r="C19" s="165">
        <v>65</v>
      </c>
      <c r="D19" s="166">
        <v>35</v>
      </c>
      <c r="E19" s="167">
        <f t="shared" si="0"/>
        <v>0.16666666666666666</v>
      </c>
      <c r="F19" s="166">
        <v>30</v>
      </c>
      <c r="G19" s="168">
        <f t="shared" si="1"/>
        <v>0.20979020979020979</v>
      </c>
      <c r="J19" s="108"/>
      <c r="K19" s="186"/>
      <c r="M19" s="108"/>
    </row>
    <row r="20" spans="2:15" s="1" customFormat="1" x14ac:dyDescent="0.2">
      <c r="B20" s="180" t="s">
        <v>13</v>
      </c>
      <c r="C20" s="165">
        <v>40</v>
      </c>
      <c r="D20" s="166">
        <v>23</v>
      </c>
      <c r="E20" s="167">
        <f t="shared" si="0"/>
        <v>0.10952380952380952</v>
      </c>
      <c r="F20" s="166">
        <v>17</v>
      </c>
      <c r="G20" s="168">
        <f t="shared" si="1"/>
        <v>0.11888111888111888</v>
      </c>
      <c r="J20" s="108"/>
      <c r="K20" s="185"/>
      <c r="M20" s="108"/>
    </row>
    <row r="21" spans="2:15" s="1" customFormat="1" x14ac:dyDescent="0.2">
      <c r="B21" s="181" t="s">
        <v>14</v>
      </c>
      <c r="C21" s="169">
        <v>25</v>
      </c>
      <c r="D21" s="170">
        <v>7</v>
      </c>
      <c r="E21" s="189">
        <f t="shared" si="0"/>
        <v>3.3333333333333333E-2</v>
      </c>
      <c r="F21" s="170">
        <v>18</v>
      </c>
      <c r="G21" s="172">
        <f t="shared" si="1"/>
        <v>0.12587412587412589</v>
      </c>
      <c r="J21" s="108"/>
      <c r="K21" s="108"/>
      <c r="M21" s="108"/>
    </row>
    <row r="22" spans="2:15" s="1" customFormat="1" x14ac:dyDescent="0.2">
      <c r="B22" s="32" t="s">
        <v>15</v>
      </c>
      <c r="C22" s="33"/>
      <c r="D22" s="33"/>
      <c r="E22" s="33"/>
      <c r="F22" s="33"/>
      <c r="G22" s="33"/>
      <c r="J22" s="108"/>
      <c r="L22" s="108"/>
    </row>
    <row r="23" spans="2:15" s="33" customFormat="1" x14ac:dyDescent="0.25">
      <c r="B23"/>
      <c r="C23"/>
      <c r="D23"/>
      <c r="E23"/>
      <c r="F23"/>
      <c r="G23"/>
    </row>
    <row r="25" spans="2:15" x14ac:dyDescent="0.25">
      <c r="B25" s="182"/>
      <c r="C25" s="182"/>
      <c r="D25" s="182"/>
      <c r="E25" s="182"/>
      <c r="F25" s="182"/>
    </row>
    <row r="26" spans="2:15" x14ac:dyDescent="0.25">
      <c r="B26" s="182"/>
      <c r="C26" s="182"/>
      <c r="D26" s="182"/>
      <c r="E26" s="182"/>
      <c r="F26" s="182"/>
    </row>
    <row r="27" spans="2:15" x14ac:dyDescent="0.25">
      <c r="B27" s="182"/>
      <c r="C27" s="182"/>
      <c r="D27" s="182"/>
      <c r="E27" s="182"/>
      <c r="F27" s="182"/>
    </row>
    <row r="28" spans="2:15" x14ac:dyDescent="0.25">
      <c r="B28" s="182"/>
      <c r="C28" s="183"/>
      <c r="D28" s="184"/>
      <c r="E28" s="182"/>
      <c r="F28" s="182"/>
    </row>
    <row r="29" spans="2:15" x14ac:dyDescent="0.25">
      <c r="B29" s="182"/>
      <c r="C29" s="190" t="s">
        <v>10</v>
      </c>
      <c r="D29" s="191">
        <f>D17</f>
        <v>58</v>
      </c>
      <c r="E29" s="192">
        <f>+F17*(-1)</f>
        <v>-31</v>
      </c>
      <c r="F29" s="182"/>
    </row>
    <row r="30" spans="2:15" x14ac:dyDescent="0.25">
      <c r="B30" s="182"/>
      <c r="C30" s="190" t="s">
        <v>11</v>
      </c>
      <c r="D30" s="191">
        <f t="shared" ref="D30:D33" si="2">D18</f>
        <v>87</v>
      </c>
      <c r="E30" s="192">
        <f t="shared" ref="E30:E33" si="3">+F18*(-1)</f>
        <v>-47</v>
      </c>
      <c r="F30" s="182"/>
    </row>
    <row r="31" spans="2:15" x14ac:dyDescent="0.25">
      <c r="B31" s="182"/>
      <c r="C31" s="190" t="s">
        <v>12</v>
      </c>
      <c r="D31" s="191">
        <f t="shared" si="2"/>
        <v>35</v>
      </c>
      <c r="E31" s="192">
        <f t="shared" si="3"/>
        <v>-30</v>
      </c>
      <c r="F31" s="182"/>
    </row>
    <row r="32" spans="2:15" x14ac:dyDescent="0.25">
      <c r="B32" s="182"/>
      <c r="C32" s="190" t="s">
        <v>13</v>
      </c>
      <c r="D32" s="191">
        <f t="shared" si="2"/>
        <v>23</v>
      </c>
      <c r="E32" s="192">
        <f t="shared" si="3"/>
        <v>-17</v>
      </c>
      <c r="F32" s="182"/>
    </row>
    <row r="33" spans="2:6" x14ac:dyDescent="0.25">
      <c r="B33" s="182"/>
      <c r="C33" s="190" t="s">
        <v>14</v>
      </c>
      <c r="D33" s="191">
        <f t="shared" si="2"/>
        <v>7</v>
      </c>
      <c r="E33" s="192">
        <f t="shared" si="3"/>
        <v>-18</v>
      </c>
      <c r="F33" s="182"/>
    </row>
    <row r="34" spans="2:6" x14ac:dyDescent="0.25">
      <c r="B34" s="182"/>
      <c r="C34" s="190"/>
      <c r="D34" s="192"/>
      <c r="E34" s="192"/>
      <c r="F34" s="182"/>
    </row>
    <row r="35" spans="2:6" x14ac:dyDescent="0.25">
      <c r="B35" s="182"/>
      <c r="C35" s="183"/>
      <c r="D35" s="182"/>
      <c r="E35" s="182"/>
      <c r="F35" s="182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39" spans="2:6" x14ac:dyDescent="0.25">
      <c r="C39" s="183"/>
    </row>
    <row r="42" spans="2:6" x14ac:dyDescent="0.25">
      <c r="B42" s="253" t="s">
        <v>38</v>
      </c>
      <c r="C42" s="253"/>
      <c r="D42" s="253"/>
      <c r="E42" s="253"/>
      <c r="F42" s="253"/>
    </row>
  </sheetData>
  <mergeCells count="9">
    <mergeCell ref="B42:F42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391922-AD43-49AF-98F7-CE0104FC3177}">
  <dimension ref="B1:P41"/>
  <sheetViews>
    <sheetView showGridLines="0" view="pageBreakPreview" topLeftCell="A7" zoomScale="80" zoomScaleNormal="80" zoomScaleSheetLayoutView="80" workbookViewId="0">
      <selection activeCell="D20" sqref="D20"/>
    </sheetView>
  </sheetViews>
  <sheetFormatPr baseColWidth="10" defaultRowHeight="15" x14ac:dyDescent="0.25"/>
  <cols>
    <col min="1" max="1" width="1.140625" customWidth="1"/>
    <col min="2" max="2" width="31.42578125" customWidth="1"/>
    <col min="3" max="3" width="14.28515625" customWidth="1"/>
    <col min="4" max="4" width="15.85546875" customWidth="1"/>
    <col min="5" max="5" width="13.7109375" customWidth="1"/>
    <col min="6" max="6" width="14.5703125" customWidth="1"/>
    <col min="7" max="7" width="12.28515625" bestFit="1" customWidth="1"/>
    <col min="9" max="9" width="1.28515625" hidden="1" customWidth="1"/>
    <col min="11" max="11" width="12.140625" bestFit="1" customWidth="1"/>
  </cols>
  <sheetData>
    <row r="1" spans="2:16" s="1" customFormat="1" ht="3.75" customHeight="1" thickBot="1" x14ac:dyDescent="0.25"/>
    <row r="2" spans="2:16" s="1" customFormat="1" ht="15.75" x14ac:dyDescent="0.25">
      <c r="B2" s="2"/>
      <c r="C2" s="3"/>
      <c r="D2" s="3"/>
      <c r="E2" s="3"/>
      <c r="F2" s="3"/>
      <c r="G2" s="4"/>
      <c r="H2" s="109"/>
    </row>
    <row r="3" spans="2:16" s="1" customFormat="1" x14ac:dyDescent="0.2">
      <c r="B3" s="6"/>
      <c r="G3" s="8"/>
    </row>
    <row r="4" spans="2:16" s="1" customFormat="1" x14ac:dyDescent="0.2">
      <c r="B4" s="6"/>
      <c r="G4" s="8"/>
    </row>
    <row r="5" spans="2:16" s="1" customFormat="1" x14ac:dyDescent="0.2">
      <c r="B5" s="6"/>
      <c r="G5" s="8"/>
    </row>
    <row r="6" spans="2:16" s="1" customFormat="1" ht="15.75" thickBot="1" x14ac:dyDescent="0.25">
      <c r="B6" s="9"/>
      <c r="C6" s="10"/>
      <c r="D6" s="10"/>
      <c r="E6" s="10"/>
      <c r="F6" s="10"/>
      <c r="G6" s="11"/>
    </row>
    <row r="7" spans="2:16" s="1" customFormat="1" ht="5.25" customHeight="1" x14ac:dyDescent="0.2">
      <c r="B7" s="12"/>
      <c r="C7" s="179"/>
      <c r="D7" s="179"/>
      <c r="E7" s="179"/>
      <c r="F7" s="179"/>
      <c r="G7" s="14"/>
    </row>
    <row r="8" spans="2:16" s="1" customFormat="1" ht="15.75" x14ac:dyDescent="0.25">
      <c r="B8" s="220" t="s">
        <v>0</v>
      </c>
      <c r="C8" s="254"/>
      <c r="D8" s="254"/>
      <c r="E8" s="254"/>
      <c r="F8" s="254"/>
      <c r="G8" s="222"/>
    </row>
    <row r="9" spans="2:16" s="1" customFormat="1" ht="15.75" x14ac:dyDescent="0.25">
      <c r="B9" s="220" t="s">
        <v>1</v>
      </c>
      <c r="C9" s="254"/>
      <c r="D9" s="254"/>
      <c r="E9" s="254"/>
      <c r="F9" s="254"/>
      <c r="G9" s="222"/>
    </row>
    <row r="10" spans="2:16" s="1" customFormat="1" ht="15.75" x14ac:dyDescent="0.25">
      <c r="B10" s="243" t="s">
        <v>20</v>
      </c>
      <c r="C10" s="255"/>
      <c r="D10" s="255"/>
      <c r="E10" s="255"/>
      <c r="F10" s="255"/>
      <c r="G10" s="245"/>
    </row>
    <row r="11" spans="2:16" s="1" customFormat="1" ht="15.75" x14ac:dyDescent="0.25">
      <c r="B11" s="220" t="s">
        <v>97</v>
      </c>
      <c r="C11" s="254"/>
      <c r="D11" s="254"/>
      <c r="E11" s="254"/>
      <c r="F11" s="254"/>
      <c r="G11" s="222"/>
    </row>
    <row r="12" spans="2:16" s="1" customFormat="1" ht="5.25" customHeight="1" x14ac:dyDescent="0.2">
      <c r="B12" s="12"/>
      <c r="C12" s="179"/>
      <c r="D12" s="179"/>
      <c r="E12" s="179"/>
      <c r="F12" s="179"/>
      <c r="G12" s="15"/>
    </row>
    <row r="13" spans="2:16" s="1" customFormat="1" ht="31.5" customHeight="1" x14ac:dyDescent="0.2">
      <c r="B13" s="223" t="s">
        <v>2</v>
      </c>
      <c r="C13" s="227" t="s">
        <v>3</v>
      </c>
      <c r="D13" s="227" t="s">
        <v>4</v>
      </c>
      <c r="E13" s="227"/>
      <c r="F13" s="227" t="s">
        <v>5</v>
      </c>
      <c r="G13" s="228"/>
      <c r="L13" s="108"/>
      <c r="M13" s="108"/>
      <c r="N13" s="108"/>
      <c r="O13" s="108"/>
      <c r="P13" s="108"/>
    </row>
    <row r="14" spans="2:16" s="1" customFormat="1" ht="15.75" x14ac:dyDescent="0.2">
      <c r="B14" s="224"/>
      <c r="C14" s="246"/>
      <c r="D14" s="16" t="s">
        <v>6</v>
      </c>
      <c r="E14" s="16" t="s">
        <v>7</v>
      </c>
      <c r="F14" s="16" t="s">
        <v>6</v>
      </c>
      <c r="G14" s="17" t="s">
        <v>7</v>
      </c>
      <c r="J14" s="108"/>
      <c r="K14" s="108"/>
      <c r="L14" s="108"/>
      <c r="M14" s="108"/>
      <c r="N14" s="108"/>
      <c r="O14" s="108"/>
    </row>
    <row r="15" spans="2:16" s="1" customFormat="1" x14ac:dyDescent="0.2">
      <c r="B15" s="104" t="s">
        <v>8</v>
      </c>
      <c r="C15" s="105">
        <f>D15+F15</f>
        <v>334</v>
      </c>
      <c r="D15" s="105">
        <f>SUM(D16:D20)</f>
        <v>202</v>
      </c>
      <c r="E15" s="106">
        <f>SUM(E16:E20)</f>
        <v>1</v>
      </c>
      <c r="F15" s="105">
        <f>SUM(F16:F20)</f>
        <v>132</v>
      </c>
      <c r="G15" s="107">
        <f>SUM(G16:G20)</f>
        <v>1</v>
      </c>
      <c r="H15" s="45"/>
      <c r="J15" s="108"/>
      <c r="K15" s="108"/>
      <c r="L15" s="108"/>
      <c r="M15" s="108"/>
      <c r="N15" s="108"/>
      <c r="O15" s="108"/>
    </row>
    <row r="16" spans="2:16" s="1" customFormat="1" x14ac:dyDescent="0.2">
      <c r="B16" s="180" t="s">
        <v>10</v>
      </c>
      <c r="C16" s="165">
        <f>D16+F16</f>
        <v>83</v>
      </c>
      <c r="D16" s="166">
        <v>55</v>
      </c>
      <c r="E16" s="167">
        <f>D16/$D$15</f>
        <v>0.2722772277227723</v>
      </c>
      <c r="F16" s="166">
        <v>28</v>
      </c>
      <c r="G16" s="168">
        <f>F16/$F$15</f>
        <v>0.21212121212121213</v>
      </c>
      <c r="H16" s="45"/>
      <c r="J16" s="108"/>
      <c r="K16" s="186"/>
      <c r="L16" s="108"/>
      <c r="M16" s="108"/>
      <c r="N16" s="108"/>
      <c r="O16" s="108"/>
    </row>
    <row r="17" spans="2:13" s="1" customFormat="1" x14ac:dyDescent="0.2">
      <c r="B17" s="180" t="s">
        <v>11</v>
      </c>
      <c r="C17" s="165">
        <f t="shared" ref="C17:C20" si="0">D17+F17</f>
        <v>126</v>
      </c>
      <c r="D17" s="166">
        <v>82</v>
      </c>
      <c r="E17" s="167">
        <f t="shared" ref="E17:E20" si="1">D17/$D$15</f>
        <v>0.40594059405940597</v>
      </c>
      <c r="F17" s="166">
        <v>44</v>
      </c>
      <c r="G17" s="168">
        <f t="shared" ref="G17:G20" si="2">F17/$F$15</f>
        <v>0.33333333333333331</v>
      </c>
      <c r="J17" s="108"/>
      <c r="K17" s="186"/>
      <c r="M17" s="108"/>
    </row>
    <row r="18" spans="2:13" s="1" customFormat="1" x14ac:dyDescent="0.2">
      <c r="B18" s="180" t="s">
        <v>12</v>
      </c>
      <c r="C18" s="165">
        <f t="shared" si="0"/>
        <v>63</v>
      </c>
      <c r="D18" s="166">
        <v>36</v>
      </c>
      <c r="E18" s="167">
        <f t="shared" si="1"/>
        <v>0.17821782178217821</v>
      </c>
      <c r="F18" s="166">
        <v>27</v>
      </c>
      <c r="G18" s="168">
        <f t="shared" si="2"/>
        <v>0.20454545454545456</v>
      </c>
      <c r="J18" s="108"/>
      <c r="K18" s="186"/>
      <c r="M18" s="108"/>
    </row>
    <row r="19" spans="2:13" s="1" customFormat="1" x14ac:dyDescent="0.2">
      <c r="B19" s="180" t="s">
        <v>13</v>
      </c>
      <c r="C19" s="165">
        <f t="shared" si="0"/>
        <v>40</v>
      </c>
      <c r="D19" s="166">
        <v>23</v>
      </c>
      <c r="E19" s="167">
        <f t="shared" si="1"/>
        <v>0.11386138613861387</v>
      </c>
      <c r="F19" s="166">
        <v>17</v>
      </c>
      <c r="G19" s="168">
        <f t="shared" si="2"/>
        <v>0.12878787878787878</v>
      </c>
      <c r="J19" s="108"/>
      <c r="K19" s="185"/>
      <c r="M19" s="108"/>
    </row>
    <row r="20" spans="2:13" s="1" customFormat="1" x14ac:dyDescent="0.2">
      <c r="B20" s="181" t="s">
        <v>14</v>
      </c>
      <c r="C20" s="169">
        <f t="shared" si="0"/>
        <v>22</v>
      </c>
      <c r="D20" s="170">
        <v>6</v>
      </c>
      <c r="E20" s="171">
        <f t="shared" si="1"/>
        <v>2.9702970297029702E-2</v>
      </c>
      <c r="F20" s="170">
        <v>16</v>
      </c>
      <c r="G20" s="172">
        <f t="shared" si="2"/>
        <v>0.12121212121212122</v>
      </c>
      <c r="J20" s="108"/>
      <c r="K20" s="108"/>
      <c r="M20" s="108"/>
    </row>
    <row r="21" spans="2:13" s="1" customFormat="1" x14ac:dyDescent="0.2">
      <c r="B21" s="32" t="s">
        <v>15</v>
      </c>
      <c r="C21" s="33"/>
      <c r="D21" s="33"/>
      <c r="E21" s="33"/>
      <c r="F21" s="33"/>
      <c r="G21" s="33"/>
      <c r="J21" s="108"/>
      <c r="L21" s="108"/>
    </row>
    <row r="22" spans="2:13" s="33" customFormat="1" x14ac:dyDescent="0.25">
      <c r="B22"/>
      <c r="C22"/>
      <c r="D22"/>
      <c r="E22"/>
      <c r="F22"/>
      <c r="G22"/>
    </row>
    <row r="24" spans="2:13" x14ac:dyDescent="0.25">
      <c r="B24" s="182"/>
      <c r="C24" s="182"/>
      <c r="D24" s="182"/>
      <c r="E24" s="182"/>
      <c r="F24" s="182"/>
    </row>
    <row r="25" spans="2:13" x14ac:dyDescent="0.25">
      <c r="B25" s="182"/>
      <c r="C25" s="182"/>
      <c r="D25" s="182"/>
      <c r="E25" s="182"/>
      <c r="F25" s="182"/>
    </row>
    <row r="26" spans="2:13" x14ac:dyDescent="0.25">
      <c r="B26" s="182"/>
      <c r="C26" s="182"/>
      <c r="D26" s="182"/>
      <c r="E26" s="182"/>
      <c r="F26" s="182"/>
    </row>
    <row r="27" spans="2:13" x14ac:dyDescent="0.25">
      <c r="B27" s="182"/>
      <c r="C27" s="183"/>
      <c r="D27" s="184"/>
      <c r="E27" s="182"/>
      <c r="F27" s="182"/>
    </row>
    <row r="28" spans="2:13" x14ac:dyDescent="0.25">
      <c r="B28" s="182"/>
      <c r="C28" s="183" t="s">
        <v>10</v>
      </c>
      <c r="D28" s="187">
        <f>D16</f>
        <v>55</v>
      </c>
      <c r="E28" s="182">
        <f>F16*(-1)</f>
        <v>-28</v>
      </c>
      <c r="F28" s="182"/>
    </row>
    <row r="29" spans="2:13" x14ac:dyDescent="0.25">
      <c r="B29" s="182"/>
      <c r="C29" s="183" t="s">
        <v>11</v>
      </c>
      <c r="D29" s="187">
        <f>D17</f>
        <v>82</v>
      </c>
      <c r="E29" s="182">
        <f>F17*(-1)</f>
        <v>-44</v>
      </c>
      <c r="F29" s="182"/>
    </row>
    <row r="30" spans="2:13" x14ac:dyDescent="0.25">
      <c r="B30" s="182"/>
      <c r="C30" s="183" t="s">
        <v>12</v>
      </c>
      <c r="D30" s="187">
        <f t="shared" ref="D30:D32" si="3">D18</f>
        <v>36</v>
      </c>
      <c r="E30" s="182">
        <f t="shared" ref="E30:E32" si="4">F18*(-1)</f>
        <v>-27</v>
      </c>
      <c r="F30" s="182"/>
    </row>
    <row r="31" spans="2:13" x14ac:dyDescent="0.25">
      <c r="B31" s="182"/>
      <c r="C31" s="183" t="s">
        <v>13</v>
      </c>
      <c r="D31" s="187">
        <f t="shared" si="3"/>
        <v>23</v>
      </c>
      <c r="E31" s="182">
        <f t="shared" si="4"/>
        <v>-17</v>
      </c>
      <c r="F31" s="182"/>
    </row>
    <row r="32" spans="2:13" x14ac:dyDescent="0.25">
      <c r="B32" s="182"/>
      <c r="C32" s="183" t="s">
        <v>14</v>
      </c>
      <c r="D32" s="187">
        <f t="shared" si="3"/>
        <v>6</v>
      </c>
      <c r="E32" s="182">
        <f t="shared" si="4"/>
        <v>-16</v>
      </c>
      <c r="F32" s="182"/>
    </row>
    <row r="33" spans="2:6" x14ac:dyDescent="0.25">
      <c r="B33" s="182"/>
      <c r="C33" s="183"/>
      <c r="D33" s="182"/>
      <c r="E33" s="182"/>
      <c r="F33" s="182"/>
    </row>
    <row r="34" spans="2:6" x14ac:dyDescent="0.25">
      <c r="B34" s="182"/>
      <c r="C34" s="183"/>
      <c r="D34" s="182"/>
      <c r="E34" s="182"/>
      <c r="F34" s="182"/>
    </row>
    <row r="35" spans="2:6" x14ac:dyDescent="0.25">
      <c r="C35" s="183"/>
    </row>
    <row r="36" spans="2:6" x14ac:dyDescent="0.25">
      <c r="C36" s="183"/>
    </row>
    <row r="37" spans="2:6" x14ac:dyDescent="0.25">
      <c r="C37" s="183"/>
    </row>
    <row r="38" spans="2:6" x14ac:dyDescent="0.25">
      <c r="C38" s="183"/>
    </row>
    <row r="41" spans="2:6" x14ac:dyDescent="0.25">
      <c r="B41" s="253" t="s">
        <v>38</v>
      </c>
      <c r="C41" s="253"/>
      <c r="D41" s="253"/>
      <c r="E41" s="253"/>
      <c r="F41" s="253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55118110236220474" bottom="0.15748031496062992" header="0.31496062992125984" footer="0.31496062992125984"/>
  <pageSetup scale="90" orientation="landscape" r:id="rId1"/>
  <drawing r:id="rId2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AE4E1-DF1F-4DBF-ABE2-AAEF8E91AA6C}">
  <dimension ref="B1:P39"/>
  <sheetViews>
    <sheetView showGridLines="0" view="pageBreakPreview" zoomScale="80" zoomScaleNormal="80" zoomScaleSheetLayoutView="80" workbookViewId="0">
      <selection activeCell="D14" sqref="D14"/>
    </sheetView>
  </sheetViews>
  <sheetFormatPr baseColWidth="10" defaultRowHeight="15.75" x14ac:dyDescent="0.3"/>
  <cols>
    <col min="1" max="1" width="1.140625" style="215" customWidth="1"/>
    <col min="2" max="2" width="31.42578125" style="215" customWidth="1"/>
    <col min="3" max="3" width="14.28515625" style="215" customWidth="1"/>
    <col min="4" max="4" width="15.85546875" style="215" customWidth="1"/>
    <col min="5" max="5" width="13.7109375" style="215" customWidth="1"/>
    <col min="6" max="6" width="14.5703125" style="215" customWidth="1"/>
    <col min="7" max="7" width="12.28515625" style="215" bestFit="1" customWidth="1"/>
    <col min="8" max="8" width="11.42578125" style="215"/>
    <col min="9" max="9" width="1.28515625" style="215" hidden="1" customWidth="1"/>
    <col min="10" max="10" width="11.42578125" style="215"/>
    <col min="11" max="11" width="12.140625" style="215" bestFit="1" customWidth="1"/>
    <col min="12" max="16384" width="11.42578125" style="215"/>
  </cols>
  <sheetData>
    <row r="1" spans="2:16" s="193" customFormat="1" ht="3.75" customHeight="1" x14ac:dyDescent="0.3"/>
    <row r="2" spans="2:16" s="193" customFormat="1" ht="16.5" x14ac:dyDescent="0.3">
      <c r="B2" s="194"/>
      <c r="C2" s="194"/>
      <c r="D2" s="194"/>
      <c r="E2" s="194"/>
      <c r="F2" s="194"/>
      <c r="G2" s="194"/>
      <c r="H2" s="195"/>
    </row>
    <row r="3" spans="2:16" s="193" customFormat="1" ht="16.5" x14ac:dyDescent="0.3">
      <c r="B3" s="194"/>
      <c r="C3" s="194"/>
      <c r="D3" s="194"/>
      <c r="E3" s="194"/>
      <c r="F3" s="194"/>
      <c r="G3" s="194"/>
    </row>
    <row r="4" spans="2:16" s="193" customFormat="1" ht="16.5" x14ac:dyDescent="0.3">
      <c r="B4" s="194"/>
      <c r="C4" s="194"/>
      <c r="D4" s="194"/>
      <c r="E4" s="194"/>
      <c r="F4" s="194"/>
      <c r="G4" s="194"/>
    </row>
    <row r="5" spans="2:16" s="193" customFormat="1" ht="16.5" x14ac:dyDescent="0.3">
      <c r="B5" s="194"/>
      <c r="C5" s="194"/>
      <c r="D5" s="194"/>
      <c r="E5" s="194"/>
      <c r="F5" s="194"/>
      <c r="G5" s="194"/>
    </row>
    <row r="6" spans="2:16" s="193" customFormat="1" ht="16.5" x14ac:dyDescent="0.3">
      <c r="B6" s="194"/>
      <c r="C6" s="194"/>
      <c r="D6" s="194"/>
      <c r="E6" s="194"/>
      <c r="F6" s="194"/>
      <c r="G6" s="194"/>
    </row>
    <row r="7" spans="2:16" s="193" customFormat="1" ht="16.5" x14ac:dyDescent="0.3">
      <c r="B7" s="257" t="s">
        <v>0</v>
      </c>
      <c r="C7" s="257"/>
      <c r="D7" s="257"/>
      <c r="E7" s="257"/>
      <c r="F7" s="257"/>
      <c r="G7" s="257"/>
    </row>
    <row r="8" spans="2:16" s="193" customFormat="1" ht="16.5" x14ac:dyDescent="0.3">
      <c r="B8" s="257" t="s">
        <v>1</v>
      </c>
      <c r="C8" s="257"/>
      <c r="D8" s="257"/>
      <c r="E8" s="257"/>
      <c r="F8" s="257"/>
      <c r="G8" s="257"/>
    </row>
    <row r="9" spans="2:16" s="193" customFormat="1" ht="16.5" x14ac:dyDescent="0.3">
      <c r="B9" s="258" t="s">
        <v>20</v>
      </c>
      <c r="C9" s="258"/>
      <c r="D9" s="258"/>
      <c r="E9" s="258"/>
      <c r="F9" s="258"/>
      <c r="G9" s="258"/>
    </row>
    <row r="10" spans="2:16" s="193" customFormat="1" ht="16.5" x14ac:dyDescent="0.3">
      <c r="B10" s="257" t="s">
        <v>98</v>
      </c>
      <c r="C10" s="257"/>
      <c r="D10" s="257"/>
      <c r="E10" s="257"/>
      <c r="F10" s="257"/>
      <c r="G10" s="257"/>
    </row>
    <row r="11" spans="2:16" s="193" customFormat="1" ht="31.5" customHeight="1" x14ac:dyDescent="0.3">
      <c r="B11" s="259" t="s">
        <v>2</v>
      </c>
      <c r="C11" s="261" t="s">
        <v>3</v>
      </c>
      <c r="D11" s="261" t="s">
        <v>4</v>
      </c>
      <c r="E11" s="261"/>
      <c r="F11" s="261" t="s">
        <v>5</v>
      </c>
      <c r="G11" s="263"/>
      <c r="L11" s="196"/>
      <c r="M11" s="196"/>
      <c r="N11" s="196"/>
      <c r="O11" s="196"/>
      <c r="P11" s="196"/>
    </row>
    <row r="12" spans="2:16" s="193" customFormat="1" ht="16.5" x14ac:dyDescent="0.3">
      <c r="B12" s="260"/>
      <c r="C12" s="262"/>
      <c r="D12" s="197" t="s">
        <v>6</v>
      </c>
      <c r="E12" s="197" t="s">
        <v>7</v>
      </c>
      <c r="F12" s="197" t="s">
        <v>6</v>
      </c>
      <c r="G12" s="198" t="s">
        <v>7</v>
      </c>
      <c r="J12" s="196"/>
      <c r="K12" s="196"/>
      <c r="L12" s="196"/>
      <c r="M12" s="196"/>
      <c r="N12" s="196"/>
      <c r="O12" s="196"/>
    </row>
    <row r="13" spans="2:16" s="193" customFormat="1" ht="16.5" x14ac:dyDescent="0.3">
      <c r="B13" s="199" t="s">
        <v>8</v>
      </c>
      <c r="C13" s="200">
        <f>D13+F13</f>
        <v>341</v>
      </c>
      <c r="D13" s="200">
        <f>SUM(D14:D18)</f>
        <v>204</v>
      </c>
      <c r="E13" s="201">
        <f>SUM(E14:E18)</f>
        <v>0.99999999999999989</v>
      </c>
      <c r="F13" s="200">
        <f>SUM(F14:F18)</f>
        <v>137</v>
      </c>
      <c r="G13" s="202">
        <f>SUM(G14:G18)</f>
        <v>1</v>
      </c>
      <c r="H13" s="203"/>
      <c r="J13" s="196"/>
      <c r="K13" s="204"/>
      <c r="L13" s="196"/>
      <c r="M13" s="204"/>
      <c r="N13" s="196"/>
      <c r="O13" s="196"/>
    </row>
    <row r="14" spans="2:16" s="193" customFormat="1" ht="16.5" x14ac:dyDescent="0.3">
      <c r="B14" s="205" t="s">
        <v>10</v>
      </c>
      <c r="C14" s="206">
        <f>D14+F14</f>
        <v>87</v>
      </c>
      <c r="D14" s="206">
        <v>55</v>
      </c>
      <c r="E14" s="207">
        <f>D14/$D$13</f>
        <v>0.26960784313725489</v>
      </c>
      <c r="F14" s="206">
        <v>32</v>
      </c>
      <c r="G14" s="208">
        <f>F14/$F$13</f>
        <v>0.23357664233576642</v>
      </c>
      <c r="H14" s="203"/>
      <c r="J14" s="196"/>
      <c r="K14" s="204"/>
      <c r="L14" s="196"/>
      <c r="M14" s="204"/>
      <c r="N14" s="196"/>
      <c r="O14" s="196"/>
    </row>
    <row r="15" spans="2:16" s="193" customFormat="1" ht="16.5" x14ac:dyDescent="0.3">
      <c r="B15" s="205" t="s">
        <v>11</v>
      </c>
      <c r="C15" s="206">
        <f t="shared" ref="C15:C18" si="0">D15+F15</f>
        <v>129</v>
      </c>
      <c r="D15" s="206">
        <v>87</v>
      </c>
      <c r="E15" s="207">
        <f t="shared" ref="E15:E18" si="1">D15/$D$13</f>
        <v>0.4264705882352941</v>
      </c>
      <c r="F15" s="206">
        <v>42</v>
      </c>
      <c r="G15" s="208">
        <f t="shared" ref="G15:G18" si="2">F15/$F$13</f>
        <v>0.30656934306569344</v>
      </c>
      <c r="J15" s="196"/>
      <c r="K15" s="204"/>
      <c r="M15" s="204"/>
    </row>
    <row r="16" spans="2:16" s="193" customFormat="1" ht="16.5" x14ac:dyDescent="0.3">
      <c r="B16" s="205" t="s">
        <v>12</v>
      </c>
      <c r="C16" s="206">
        <f t="shared" si="0"/>
        <v>60</v>
      </c>
      <c r="D16" s="206">
        <v>34</v>
      </c>
      <c r="E16" s="207">
        <f t="shared" si="1"/>
        <v>0.16666666666666666</v>
      </c>
      <c r="F16" s="206">
        <v>26</v>
      </c>
      <c r="G16" s="208">
        <f t="shared" si="2"/>
        <v>0.18978102189781021</v>
      </c>
      <c r="J16" s="196"/>
      <c r="K16" s="204"/>
      <c r="M16" s="204"/>
    </row>
    <row r="17" spans="2:13" s="193" customFormat="1" ht="16.5" x14ac:dyDescent="0.3">
      <c r="B17" s="205" t="s">
        <v>13</v>
      </c>
      <c r="C17" s="206">
        <f t="shared" si="0"/>
        <v>41</v>
      </c>
      <c r="D17" s="206">
        <v>22</v>
      </c>
      <c r="E17" s="207">
        <f t="shared" si="1"/>
        <v>0.10784313725490197</v>
      </c>
      <c r="F17" s="206">
        <v>19</v>
      </c>
      <c r="G17" s="208">
        <f t="shared" si="2"/>
        <v>0.13868613138686131</v>
      </c>
      <c r="J17" s="196"/>
      <c r="K17" s="204"/>
      <c r="M17" s="204"/>
    </row>
    <row r="18" spans="2:13" s="193" customFormat="1" ht="16.5" x14ac:dyDescent="0.3">
      <c r="B18" s="209" t="s">
        <v>14</v>
      </c>
      <c r="C18" s="210">
        <f t="shared" si="0"/>
        <v>24</v>
      </c>
      <c r="D18" s="210">
        <v>6</v>
      </c>
      <c r="E18" s="211">
        <f t="shared" si="1"/>
        <v>2.9411764705882353E-2</v>
      </c>
      <c r="F18" s="210">
        <v>18</v>
      </c>
      <c r="G18" s="212">
        <f t="shared" si="2"/>
        <v>0.13138686131386862</v>
      </c>
      <c r="J18" s="196"/>
      <c r="K18" s="204"/>
      <c r="M18" s="204"/>
    </row>
    <row r="19" spans="2:13" s="193" customFormat="1" ht="16.5" x14ac:dyDescent="0.3">
      <c r="B19" s="213" t="s">
        <v>15</v>
      </c>
      <c r="C19" s="214"/>
      <c r="D19" s="214"/>
      <c r="E19" s="214"/>
      <c r="F19" s="214"/>
      <c r="G19" s="214"/>
      <c r="J19" s="196"/>
      <c r="L19" s="196"/>
    </row>
    <row r="20" spans="2:13" s="214" customFormat="1" x14ac:dyDescent="0.3">
      <c r="B20" s="215"/>
      <c r="C20" s="215"/>
      <c r="D20" s="215"/>
      <c r="E20" s="215"/>
      <c r="F20" s="215"/>
      <c r="G20" s="215"/>
    </row>
    <row r="22" spans="2:13" x14ac:dyDescent="0.3">
      <c r="B22" s="216"/>
      <c r="C22" s="216"/>
      <c r="D22" s="216"/>
      <c r="E22" s="216"/>
      <c r="F22" s="216"/>
    </row>
    <row r="23" spans="2:13" x14ac:dyDescent="0.3">
      <c r="B23" s="216"/>
      <c r="C23" s="216"/>
      <c r="D23" s="216"/>
      <c r="E23" s="216"/>
      <c r="F23" s="216"/>
    </row>
    <row r="24" spans="2:13" x14ac:dyDescent="0.3">
      <c r="B24" s="216"/>
      <c r="C24" s="216"/>
      <c r="D24" s="216"/>
      <c r="E24" s="216"/>
      <c r="F24" s="216"/>
    </row>
    <row r="25" spans="2:13" x14ac:dyDescent="0.3">
      <c r="B25" s="216"/>
      <c r="C25" s="216"/>
      <c r="D25" s="217"/>
      <c r="E25" s="216"/>
      <c r="F25" s="216"/>
    </row>
    <row r="26" spans="2:13" x14ac:dyDescent="0.3">
      <c r="B26" s="216"/>
      <c r="C26" s="216" t="s">
        <v>10</v>
      </c>
      <c r="D26" s="218">
        <f>D14</f>
        <v>55</v>
      </c>
      <c r="E26" s="216">
        <f>F14*(-1)</f>
        <v>-32</v>
      </c>
      <c r="F26" s="216"/>
    </row>
    <row r="27" spans="2:13" x14ac:dyDescent="0.3">
      <c r="B27" s="216"/>
      <c r="C27" s="216" t="s">
        <v>11</v>
      </c>
      <c r="D27" s="218">
        <f>D15</f>
        <v>87</v>
      </c>
      <c r="E27" s="216">
        <f>F15*(-1)</f>
        <v>-42</v>
      </c>
      <c r="F27" s="216"/>
    </row>
    <row r="28" spans="2:13" x14ac:dyDescent="0.3">
      <c r="B28" s="216"/>
      <c r="C28" s="216" t="s">
        <v>12</v>
      </c>
      <c r="D28" s="218">
        <f t="shared" ref="D28:D30" si="3">D16</f>
        <v>34</v>
      </c>
      <c r="E28" s="216">
        <f t="shared" ref="E28:E30" si="4">F16*(-1)</f>
        <v>-26</v>
      </c>
      <c r="F28" s="216"/>
    </row>
    <row r="29" spans="2:13" x14ac:dyDescent="0.3">
      <c r="B29" s="216"/>
      <c r="C29" s="216" t="s">
        <v>13</v>
      </c>
      <c r="D29" s="218">
        <f t="shared" si="3"/>
        <v>22</v>
      </c>
      <c r="E29" s="216">
        <f t="shared" si="4"/>
        <v>-19</v>
      </c>
      <c r="F29" s="216"/>
    </row>
    <row r="30" spans="2:13" x14ac:dyDescent="0.3">
      <c r="B30" s="216"/>
      <c r="C30" s="216" t="s">
        <v>14</v>
      </c>
      <c r="D30" s="218">
        <f t="shared" si="3"/>
        <v>6</v>
      </c>
      <c r="E30" s="216">
        <f t="shared" si="4"/>
        <v>-18</v>
      </c>
      <c r="F30" s="216"/>
    </row>
    <row r="31" spans="2:13" x14ac:dyDescent="0.3">
      <c r="B31" s="216"/>
      <c r="C31" s="216"/>
      <c r="D31" s="216"/>
      <c r="E31" s="216"/>
      <c r="F31" s="216"/>
    </row>
    <row r="32" spans="2:13" x14ac:dyDescent="0.3">
      <c r="B32" s="216"/>
      <c r="C32" s="216"/>
      <c r="D32" s="216"/>
      <c r="E32" s="216"/>
      <c r="F32" s="216"/>
    </row>
    <row r="33" spans="2:6" x14ac:dyDescent="0.3">
      <c r="C33" s="216"/>
    </row>
    <row r="34" spans="2:6" x14ac:dyDescent="0.3">
      <c r="C34" s="216"/>
    </row>
    <row r="35" spans="2:6" x14ac:dyDescent="0.3">
      <c r="C35" s="216"/>
    </row>
    <row r="36" spans="2:6" x14ac:dyDescent="0.3">
      <c r="C36" s="216"/>
    </row>
    <row r="39" spans="2:6" x14ac:dyDescent="0.3">
      <c r="B39" s="256" t="s">
        <v>38</v>
      </c>
      <c r="C39" s="256"/>
      <c r="D39" s="256"/>
      <c r="E39" s="256"/>
      <c r="F39" s="256"/>
    </row>
  </sheetData>
  <mergeCells count="9">
    <mergeCell ref="B39:F39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5748031496062992" right="0.15748031496062992" top="0.55118110236220474" bottom="0.15748031496062992" header="0.31496062992125984" footer="0.31496062992125984"/>
  <pageSetup scale="89" orientation="landscape" r:id="rId1"/>
  <drawing r:id="rId2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E5F88A-6E32-4190-9C55-CBBD2FA81719}">
  <dimension ref="B1:P39"/>
  <sheetViews>
    <sheetView showGridLines="0" view="pageBreakPreview" zoomScale="80" zoomScaleNormal="80" zoomScaleSheetLayoutView="80" workbookViewId="0">
      <selection activeCell="B11" sqref="B11:B12"/>
    </sheetView>
  </sheetViews>
  <sheetFormatPr baseColWidth="10" defaultRowHeight="15.75" x14ac:dyDescent="0.3"/>
  <cols>
    <col min="1" max="1" width="1.140625" style="215" customWidth="1"/>
    <col min="2" max="2" width="31.42578125" style="215" customWidth="1"/>
    <col min="3" max="3" width="14.28515625" style="215" customWidth="1"/>
    <col min="4" max="4" width="15.85546875" style="215" customWidth="1"/>
    <col min="5" max="5" width="13.7109375" style="215" customWidth="1"/>
    <col min="6" max="6" width="14.5703125" style="215" customWidth="1"/>
    <col min="7" max="7" width="12.28515625" style="215" bestFit="1" customWidth="1"/>
    <col min="8" max="8" width="11.42578125" style="215"/>
    <col min="9" max="9" width="1.28515625" style="215" hidden="1" customWidth="1"/>
    <col min="10" max="10" width="11.42578125" style="215"/>
    <col min="11" max="11" width="12.140625" style="215" bestFit="1" customWidth="1"/>
    <col min="12" max="16384" width="11.42578125" style="215"/>
  </cols>
  <sheetData>
    <row r="1" spans="2:16" s="193" customFormat="1" ht="3.75" customHeight="1" x14ac:dyDescent="0.3"/>
    <row r="2" spans="2:16" s="193" customFormat="1" ht="16.5" x14ac:dyDescent="0.3">
      <c r="B2" s="194"/>
      <c r="C2" s="194"/>
      <c r="D2" s="194"/>
      <c r="E2" s="194"/>
      <c r="F2" s="194"/>
      <c r="G2" s="194"/>
      <c r="H2" s="195"/>
    </row>
    <row r="3" spans="2:16" s="193" customFormat="1" ht="16.5" x14ac:dyDescent="0.3">
      <c r="B3" s="194"/>
      <c r="C3" s="194"/>
      <c r="D3" s="194"/>
      <c r="E3" s="194"/>
      <c r="F3" s="194"/>
      <c r="G3" s="194"/>
    </row>
    <row r="4" spans="2:16" s="193" customFormat="1" ht="16.5" x14ac:dyDescent="0.3">
      <c r="B4" s="194"/>
      <c r="C4" s="194"/>
      <c r="D4" s="194"/>
      <c r="E4" s="194"/>
      <c r="F4" s="194"/>
      <c r="G4" s="194"/>
    </row>
    <row r="5" spans="2:16" s="193" customFormat="1" ht="16.5" x14ac:dyDescent="0.3">
      <c r="B5" s="194"/>
      <c r="C5" s="194"/>
      <c r="D5" s="194"/>
      <c r="E5" s="194"/>
      <c r="F5" s="194"/>
      <c r="G5" s="194"/>
    </row>
    <row r="6" spans="2:16" s="193" customFormat="1" ht="16.5" x14ac:dyDescent="0.3">
      <c r="B6" s="194"/>
      <c r="C6" s="194"/>
      <c r="D6" s="194"/>
      <c r="E6" s="194"/>
      <c r="F6" s="194"/>
      <c r="G6" s="194"/>
    </row>
    <row r="7" spans="2:16" s="193" customFormat="1" ht="16.5" x14ac:dyDescent="0.3">
      <c r="B7" s="257" t="s">
        <v>0</v>
      </c>
      <c r="C7" s="257"/>
      <c r="D7" s="257"/>
      <c r="E7" s="257"/>
      <c r="F7" s="257"/>
      <c r="G7" s="257"/>
    </row>
    <row r="8" spans="2:16" s="193" customFormat="1" ht="16.5" x14ac:dyDescent="0.3">
      <c r="B8" s="257" t="s">
        <v>1</v>
      </c>
      <c r="C8" s="257"/>
      <c r="D8" s="257"/>
      <c r="E8" s="257"/>
      <c r="F8" s="257"/>
      <c r="G8" s="257"/>
    </row>
    <row r="9" spans="2:16" s="193" customFormat="1" ht="16.5" x14ac:dyDescent="0.3">
      <c r="B9" s="258" t="s">
        <v>20</v>
      </c>
      <c r="C9" s="258"/>
      <c r="D9" s="258"/>
      <c r="E9" s="258"/>
      <c r="F9" s="258"/>
      <c r="G9" s="258"/>
    </row>
    <row r="10" spans="2:16" s="193" customFormat="1" ht="16.5" x14ac:dyDescent="0.3">
      <c r="B10" s="257" t="s">
        <v>99</v>
      </c>
      <c r="C10" s="257"/>
      <c r="D10" s="257"/>
      <c r="E10" s="257"/>
      <c r="F10" s="257"/>
      <c r="G10" s="257"/>
    </row>
    <row r="11" spans="2:16" s="193" customFormat="1" ht="31.5" customHeight="1" x14ac:dyDescent="0.3">
      <c r="B11" s="259" t="s">
        <v>2</v>
      </c>
      <c r="C11" s="261" t="s">
        <v>3</v>
      </c>
      <c r="D11" s="261" t="s">
        <v>4</v>
      </c>
      <c r="E11" s="261"/>
      <c r="F11" s="261" t="s">
        <v>5</v>
      </c>
      <c r="G11" s="263"/>
      <c r="L11" s="196"/>
      <c r="M11" s="196"/>
      <c r="N11" s="196"/>
      <c r="O11" s="196"/>
      <c r="P11" s="196"/>
    </row>
    <row r="12" spans="2:16" s="193" customFormat="1" ht="16.5" x14ac:dyDescent="0.3">
      <c r="B12" s="260"/>
      <c r="C12" s="262"/>
      <c r="D12" s="197" t="s">
        <v>6</v>
      </c>
      <c r="E12" s="197" t="s">
        <v>7</v>
      </c>
      <c r="F12" s="197" t="s">
        <v>6</v>
      </c>
      <c r="G12" s="198" t="s">
        <v>7</v>
      </c>
      <c r="J12" s="196"/>
      <c r="K12" s="196"/>
      <c r="L12" s="196"/>
      <c r="M12" s="196"/>
      <c r="N12" s="196"/>
      <c r="O12" s="196"/>
    </row>
    <row r="13" spans="2:16" s="193" customFormat="1" ht="16.5" x14ac:dyDescent="0.3">
      <c r="B13" s="199" t="s">
        <v>8</v>
      </c>
      <c r="C13" s="200">
        <f>D13+F13</f>
        <v>374</v>
      </c>
      <c r="D13" s="200">
        <f>SUM(D14:D18)</f>
        <v>222</v>
      </c>
      <c r="E13" s="201">
        <f>SUM(E14:E18)</f>
        <v>1</v>
      </c>
      <c r="F13" s="200">
        <f>SUM(F14:F18)</f>
        <v>152</v>
      </c>
      <c r="G13" s="202">
        <f>SUM(G14:G18)</f>
        <v>0.99999999999999989</v>
      </c>
      <c r="H13" s="203"/>
      <c r="J13" s="196"/>
      <c r="K13" s="204"/>
      <c r="L13" s="196"/>
      <c r="M13" s="204"/>
      <c r="N13" s="196"/>
      <c r="O13" s="196"/>
    </row>
    <row r="14" spans="2:16" s="193" customFormat="1" ht="16.5" x14ac:dyDescent="0.3">
      <c r="B14" s="205" t="s">
        <v>10</v>
      </c>
      <c r="C14" s="206">
        <f>D14+F14</f>
        <v>95</v>
      </c>
      <c r="D14" s="206">
        <v>57</v>
      </c>
      <c r="E14" s="207">
        <f>D14/$D$13</f>
        <v>0.25675675675675674</v>
      </c>
      <c r="F14" s="206">
        <v>38</v>
      </c>
      <c r="G14" s="208">
        <f>F14/$F$13</f>
        <v>0.25</v>
      </c>
      <c r="H14" s="203"/>
      <c r="J14" s="196"/>
      <c r="K14" s="204"/>
      <c r="L14" s="196"/>
      <c r="M14" s="204"/>
      <c r="N14" s="196"/>
      <c r="O14" s="196"/>
    </row>
    <row r="15" spans="2:16" s="193" customFormat="1" ht="16.5" x14ac:dyDescent="0.3">
      <c r="B15" s="205" t="s">
        <v>11</v>
      </c>
      <c r="C15" s="206">
        <f t="shared" ref="C15:C18" si="0">D15+F15</f>
        <v>135</v>
      </c>
      <c r="D15" s="206">
        <v>95</v>
      </c>
      <c r="E15" s="207">
        <f t="shared" ref="E15:E18" si="1">D15/$D$13</f>
        <v>0.42792792792792794</v>
      </c>
      <c r="F15" s="206">
        <v>40</v>
      </c>
      <c r="G15" s="208">
        <f t="shared" ref="G15:G18" si="2">F15/$F$13</f>
        <v>0.26315789473684209</v>
      </c>
      <c r="J15" s="196"/>
      <c r="K15" s="204"/>
      <c r="M15" s="204"/>
    </row>
    <row r="16" spans="2:16" s="193" customFormat="1" ht="16.5" x14ac:dyDescent="0.3">
      <c r="B16" s="205" t="s">
        <v>12</v>
      </c>
      <c r="C16" s="206">
        <f t="shared" si="0"/>
        <v>74</v>
      </c>
      <c r="D16" s="206">
        <v>41</v>
      </c>
      <c r="E16" s="207">
        <f t="shared" si="1"/>
        <v>0.18468468468468469</v>
      </c>
      <c r="F16" s="206">
        <v>33</v>
      </c>
      <c r="G16" s="208">
        <f t="shared" si="2"/>
        <v>0.21710526315789475</v>
      </c>
      <c r="J16" s="196"/>
      <c r="K16" s="204"/>
      <c r="M16" s="204"/>
    </row>
    <row r="17" spans="2:13" s="193" customFormat="1" ht="16.5" x14ac:dyDescent="0.3">
      <c r="B17" s="205" t="s">
        <v>13</v>
      </c>
      <c r="C17" s="206">
        <f t="shared" si="0"/>
        <v>43</v>
      </c>
      <c r="D17" s="206">
        <v>20</v>
      </c>
      <c r="E17" s="207">
        <f t="shared" si="1"/>
        <v>9.0090090090090086E-2</v>
      </c>
      <c r="F17" s="206">
        <v>23</v>
      </c>
      <c r="G17" s="208">
        <f t="shared" si="2"/>
        <v>0.15131578947368421</v>
      </c>
      <c r="J17" s="196"/>
      <c r="K17" s="204"/>
      <c r="M17" s="204"/>
    </row>
    <row r="18" spans="2:13" s="193" customFormat="1" ht="16.5" x14ac:dyDescent="0.3">
      <c r="B18" s="209" t="s">
        <v>14</v>
      </c>
      <c r="C18" s="210">
        <f t="shared" si="0"/>
        <v>27</v>
      </c>
      <c r="D18" s="210">
        <v>9</v>
      </c>
      <c r="E18" s="211">
        <f t="shared" si="1"/>
        <v>4.0540540540540543E-2</v>
      </c>
      <c r="F18" s="210">
        <v>18</v>
      </c>
      <c r="G18" s="212">
        <f t="shared" si="2"/>
        <v>0.11842105263157894</v>
      </c>
      <c r="J18" s="196"/>
      <c r="K18" s="204"/>
      <c r="M18" s="204"/>
    </row>
    <row r="19" spans="2:13" s="193" customFormat="1" ht="16.5" x14ac:dyDescent="0.3">
      <c r="B19" s="213" t="s">
        <v>15</v>
      </c>
      <c r="C19" s="214"/>
      <c r="D19" s="214"/>
      <c r="E19" s="214"/>
      <c r="F19" s="214"/>
      <c r="G19" s="214"/>
      <c r="J19" s="196"/>
      <c r="L19" s="196"/>
    </row>
    <row r="20" spans="2:13" s="214" customFormat="1" x14ac:dyDescent="0.3">
      <c r="B20" s="215"/>
      <c r="C20" s="215"/>
      <c r="D20" s="215"/>
      <c r="E20" s="215"/>
      <c r="F20" s="215"/>
      <c r="G20" s="215"/>
    </row>
    <row r="22" spans="2:13" x14ac:dyDescent="0.3">
      <c r="B22" s="216"/>
      <c r="C22" s="216"/>
      <c r="D22" s="216"/>
      <c r="E22" s="216"/>
      <c r="F22" s="216"/>
    </row>
    <row r="23" spans="2:13" x14ac:dyDescent="0.3">
      <c r="B23" s="216"/>
      <c r="C23" s="216"/>
      <c r="D23" s="216"/>
      <c r="E23" s="216"/>
      <c r="F23" s="216"/>
    </row>
    <row r="24" spans="2:13" x14ac:dyDescent="0.3">
      <c r="B24" s="216"/>
      <c r="C24" s="216"/>
      <c r="D24" s="216"/>
      <c r="E24" s="216"/>
      <c r="F24" s="216"/>
    </row>
    <row r="25" spans="2:13" x14ac:dyDescent="0.3">
      <c r="B25" s="216"/>
      <c r="C25" s="216"/>
      <c r="D25" s="217"/>
      <c r="E25" s="216"/>
      <c r="F25" s="216"/>
    </row>
    <row r="26" spans="2:13" x14ac:dyDescent="0.3">
      <c r="B26" s="216"/>
      <c r="C26" s="216" t="s">
        <v>10</v>
      </c>
      <c r="D26" s="218">
        <f>D14</f>
        <v>57</v>
      </c>
      <c r="E26" s="216">
        <f>F14*(-1)</f>
        <v>-38</v>
      </c>
      <c r="F26" s="216"/>
    </row>
    <row r="27" spans="2:13" x14ac:dyDescent="0.3">
      <c r="B27" s="216"/>
      <c r="C27" s="216" t="s">
        <v>11</v>
      </c>
      <c r="D27" s="218">
        <f>D15</f>
        <v>95</v>
      </c>
      <c r="E27" s="216">
        <f>F15*(-1)</f>
        <v>-40</v>
      </c>
      <c r="F27" s="216"/>
    </row>
    <row r="28" spans="2:13" x14ac:dyDescent="0.3">
      <c r="B28" s="216"/>
      <c r="C28" s="216" t="s">
        <v>12</v>
      </c>
      <c r="D28" s="218">
        <f t="shared" ref="D28:D30" si="3">D16</f>
        <v>41</v>
      </c>
      <c r="E28" s="216">
        <f t="shared" ref="E28:E30" si="4">F16*(-1)</f>
        <v>-33</v>
      </c>
      <c r="F28" s="216"/>
    </row>
    <row r="29" spans="2:13" x14ac:dyDescent="0.3">
      <c r="B29" s="216"/>
      <c r="C29" s="216" t="s">
        <v>13</v>
      </c>
      <c r="D29" s="218">
        <f t="shared" si="3"/>
        <v>20</v>
      </c>
      <c r="E29" s="216">
        <f t="shared" si="4"/>
        <v>-23</v>
      </c>
      <c r="F29" s="216"/>
    </row>
    <row r="30" spans="2:13" x14ac:dyDescent="0.3">
      <c r="B30" s="216"/>
      <c r="C30" s="216" t="s">
        <v>14</v>
      </c>
      <c r="D30" s="218">
        <f t="shared" si="3"/>
        <v>9</v>
      </c>
      <c r="E30" s="216">
        <f t="shared" si="4"/>
        <v>-18</v>
      </c>
      <c r="F30" s="216"/>
    </row>
    <row r="31" spans="2:13" x14ac:dyDescent="0.3">
      <c r="B31" s="216"/>
      <c r="C31" s="216"/>
      <c r="D31" s="216"/>
      <c r="E31" s="216"/>
      <c r="F31" s="216"/>
    </row>
    <row r="32" spans="2:13" x14ac:dyDescent="0.3">
      <c r="B32" s="216"/>
      <c r="C32" s="216"/>
      <c r="D32" s="216"/>
      <c r="E32" s="216"/>
      <c r="F32" s="216"/>
    </row>
    <row r="33" spans="2:6" x14ac:dyDescent="0.3">
      <c r="C33" s="216"/>
    </row>
    <row r="34" spans="2:6" x14ac:dyDescent="0.3">
      <c r="C34" s="216"/>
    </row>
    <row r="35" spans="2:6" x14ac:dyDescent="0.3">
      <c r="C35" s="216"/>
    </row>
    <row r="36" spans="2:6" x14ac:dyDescent="0.3">
      <c r="C36" s="216"/>
    </row>
    <row r="39" spans="2:6" x14ac:dyDescent="0.3">
      <c r="B39" s="256" t="s">
        <v>38</v>
      </c>
      <c r="C39" s="256"/>
      <c r="D39" s="256"/>
      <c r="E39" s="256"/>
      <c r="F39" s="256"/>
    </row>
  </sheetData>
  <mergeCells count="9">
    <mergeCell ref="B39:F39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5748031496062992" right="0.15748031496062992" top="0.55118110236220474" bottom="0.15748031496062992" header="0.31496062992125984" footer="0.31496062992125984"/>
  <pageSetup scale="89" orientation="landscape" r:id="rId1"/>
  <drawing r:id="rId2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CB04338-DD8B-438D-AE1D-0AC499C78ABC}">
  <dimension ref="B1:P39"/>
  <sheetViews>
    <sheetView showGridLines="0" tabSelected="1" view="pageBreakPreview" zoomScale="80" zoomScaleNormal="80" zoomScaleSheetLayoutView="80" workbookViewId="0">
      <selection activeCell="G24" sqref="G24"/>
    </sheetView>
  </sheetViews>
  <sheetFormatPr baseColWidth="10" defaultRowHeight="15.75" x14ac:dyDescent="0.3"/>
  <cols>
    <col min="1" max="1" width="1.140625" style="215" customWidth="1"/>
    <col min="2" max="2" width="31.42578125" style="215" customWidth="1"/>
    <col min="3" max="3" width="14.28515625" style="215" customWidth="1"/>
    <col min="4" max="4" width="15.85546875" style="215" customWidth="1"/>
    <col min="5" max="5" width="13.7109375" style="215" customWidth="1"/>
    <col min="6" max="6" width="14.5703125" style="215" customWidth="1"/>
    <col min="7" max="7" width="12.28515625" style="215" bestFit="1" customWidth="1"/>
    <col min="8" max="8" width="11.42578125" style="215"/>
    <col min="9" max="9" width="1.28515625" style="215" hidden="1" customWidth="1"/>
    <col min="10" max="10" width="11.42578125" style="215"/>
    <col min="11" max="11" width="12.140625" style="215" bestFit="1" customWidth="1"/>
    <col min="12" max="16384" width="11.42578125" style="215"/>
  </cols>
  <sheetData>
    <row r="1" spans="2:16" s="193" customFormat="1" ht="3.75" customHeight="1" x14ac:dyDescent="0.3"/>
    <row r="2" spans="2:16" s="193" customFormat="1" ht="16.5" x14ac:dyDescent="0.3">
      <c r="B2" s="194"/>
      <c r="C2" s="194"/>
      <c r="D2" s="194"/>
      <c r="E2" s="194"/>
      <c r="F2" s="194"/>
      <c r="G2" s="194"/>
      <c r="H2" s="195"/>
    </row>
    <row r="3" spans="2:16" s="193" customFormat="1" ht="16.5" x14ac:dyDescent="0.3">
      <c r="B3" s="194"/>
      <c r="C3" s="194"/>
      <c r="D3" s="194"/>
      <c r="E3" s="194"/>
      <c r="F3" s="194"/>
      <c r="G3" s="194"/>
    </row>
    <row r="4" spans="2:16" s="193" customFormat="1" ht="16.5" x14ac:dyDescent="0.3">
      <c r="B4" s="194"/>
      <c r="C4" s="194"/>
      <c r="D4" s="194"/>
      <c r="E4" s="194"/>
      <c r="F4" s="194"/>
      <c r="G4" s="194"/>
    </row>
    <row r="5" spans="2:16" s="193" customFormat="1" ht="16.5" x14ac:dyDescent="0.3">
      <c r="B5" s="194"/>
      <c r="C5" s="194"/>
      <c r="D5" s="194"/>
      <c r="E5" s="194"/>
      <c r="F5" s="194"/>
      <c r="G5" s="194"/>
    </row>
    <row r="6" spans="2:16" s="193" customFormat="1" ht="16.5" x14ac:dyDescent="0.3">
      <c r="B6" s="194"/>
      <c r="C6" s="194"/>
      <c r="D6" s="194"/>
      <c r="E6" s="194"/>
      <c r="F6" s="194"/>
      <c r="G6" s="194"/>
    </row>
    <row r="7" spans="2:16" s="193" customFormat="1" ht="16.5" x14ac:dyDescent="0.3">
      <c r="B7" s="257" t="s">
        <v>0</v>
      </c>
      <c r="C7" s="257"/>
      <c r="D7" s="257"/>
      <c r="E7" s="257"/>
      <c r="F7" s="257"/>
      <c r="G7" s="257"/>
    </row>
    <row r="8" spans="2:16" s="193" customFormat="1" ht="16.5" x14ac:dyDescent="0.3">
      <c r="B8" s="257" t="s">
        <v>1</v>
      </c>
      <c r="C8" s="257"/>
      <c r="D8" s="257"/>
      <c r="E8" s="257"/>
      <c r="F8" s="257"/>
      <c r="G8" s="257"/>
    </row>
    <row r="9" spans="2:16" s="193" customFormat="1" ht="16.5" x14ac:dyDescent="0.3">
      <c r="B9" s="258" t="s">
        <v>20</v>
      </c>
      <c r="C9" s="258"/>
      <c r="D9" s="258"/>
      <c r="E9" s="258"/>
      <c r="F9" s="258"/>
      <c r="G9" s="258"/>
    </row>
    <row r="10" spans="2:16" s="193" customFormat="1" ht="16.5" x14ac:dyDescent="0.3">
      <c r="B10" s="257" t="s">
        <v>100</v>
      </c>
      <c r="C10" s="257"/>
      <c r="D10" s="257"/>
      <c r="E10" s="257"/>
      <c r="F10" s="257"/>
      <c r="G10" s="257"/>
    </row>
    <row r="11" spans="2:16" s="193" customFormat="1" ht="31.5" customHeight="1" x14ac:dyDescent="0.3">
      <c r="B11" s="259" t="s">
        <v>2</v>
      </c>
      <c r="C11" s="261" t="s">
        <v>3</v>
      </c>
      <c r="D11" s="261" t="s">
        <v>4</v>
      </c>
      <c r="E11" s="261"/>
      <c r="F11" s="261" t="s">
        <v>5</v>
      </c>
      <c r="G11" s="263"/>
      <c r="L11" s="196"/>
      <c r="M11" s="196"/>
      <c r="N11" s="196"/>
      <c r="O11" s="196"/>
      <c r="P11" s="196"/>
    </row>
    <row r="12" spans="2:16" s="193" customFormat="1" ht="16.5" x14ac:dyDescent="0.3">
      <c r="B12" s="260"/>
      <c r="C12" s="262"/>
      <c r="D12" s="197" t="s">
        <v>6</v>
      </c>
      <c r="E12" s="197" t="s">
        <v>7</v>
      </c>
      <c r="F12" s="197" t="s">
        <v>6</v>
      </c>
      <c r="G12" s="198" t="s">
        <v>7</v>
      </c>
      <c r="J12" s="196"/>
      <c r="K12" s="196"/>
      <c r="L12" s="196"/>
      <c r="M12" s="196"/>
      <c r="N12" s="196"/>
      <c r="O12" s="196"/>
    </row>
    <row r="13" spans="2:16" s="193" customFormat="1" ht="16.5" x14ac:dyDescent="0.3">
      <c r="B13" s="199" t="s">
        <v>8</v>
      </c>
      <c r="C13" s="200">
        <f>D13+F13</f>
        <v>353</v>
      </c>
      <c r="D13" s="200">
        <f>SUM(D14:D18)</f>
        <v>220</v>
      </c>
      <c r="E13" s="201">
        <f>SUM(E14:E18)</f>
        <v>1</v>
      </c>
      <c r="F13" s="200">
        <f>SUM(F14:F18)</f>
        <v>133</v>
      </c>
      <c r="G13" s="202">
        <f>SUM(G14:G18)</f>
        <v>0.99999999999999978</v>
      </c>
      <c r="H13" s="203"/>
      <c r="J13" s="196"/>
      <c r="K13" s="204"/>
      <c r="L13" s="196"/>
      <c r="M13" s="204"/>
      <c r="N13" s="196"/>
      <c r="O13" s="196"/>
    </row>
    <row r="14" spans="2:16" s="193" customFormat="1" ht="16.5" x14ac:dyDescent="0.3">
      <c r="B14" s="205" t="s">
        <v>10</v>
      </c>
      <c r="C14" s="206">
        <f>D14+F14</f>
        <v>90</v>
      </c>
      <c r="D14" s="206">
        <v>53</v>
      </c>
      <c r="E14" s="207">
        <f>D14/$D$13</f>
        <v>0.24090909090909091</v>
      </c>
      <c r="F14" s="206">
        <v>37</v>
      </c>
      <c r="G14" s="208">
        <f>F14/$F$13</f>
        <v>0.2781954887218045</v>
      </c>
      <c r="H14" s="203"/>
      <c r="J14" s="196"/>
      <c r="K14" s="204"/>
      <c r="L14" s="196"/>
      <c r="M14" s="204"/>
      <c r="N14" s="196"/>
      <c r="O14" s="196"/>
    </row>
    <row r="15" spans="2:16" s="193" customFormat="1" ht="16.5" x14ac:dyDescent="0.3">
      <c r="B15" s="205" t="s">
        <v>11</v>
      </c>
      <c r="C15" s="206">
        <f t="shared" ref="C15:C18" si="0">D15+F15</f>
        <v>133</v>
      </c>
      <c r="D15" s="206">
        <v>95</v>
      </c>
      <c r="E15" s="207">
        <f t="shared" ref="E15:E18" si="1">D15/$D$13</f>
        <v>0.43181818181818182</v>
      </c>
      <c r="F15" s="206">
        <v>38</v>
      </c>
      <c r="G15" s="208">
        <f t="shared" ref="G15:G18" si="2">F15/$F$13</f>
        <v>0.2857142857142857</v>
      </c>
      <c r="J15" s="196"/>
      <c r="K15" s="204"/>
      <c r="M15" s="204"/>
    </row>
    <row r="16" spans="2:16" s="193" customFormat="1" ht="16.5" x14ac:dyDescent="0.3">
      <c r="B16" s="205" t="s">
        <v>12</v>
      </c>
      <c r="C16" s="206">
        <f t="shared" si="0"/>
        <v>76</v>
      </c>
      <c r="D16" s="206">
        <v>41</v>
      </c>
      <c r="E16" s="207">
        <f t="shared" si="1"/>
        <v>0.18636363636363637</v>
      </c>
      <c r="F16" s="206">
        <v>35</v>
      </c>
      <c r="G16" s="208">
        <f t="shared" si="2"/>
        <v>0.26315789473684209</v>
      </c>
      <c r="J16" s="196"/>
      <c r="K16" s="204"/>
      <c r="M16" s="204"/>
    </row>
    <row r="17" spans="2:13" s="193" customFormat="1" ht="16.5" x14ac:dyDescent="0.3">
      <c r="B17" s="205" t="s">
        <v>13</v>
      </c>
      <c r="C17" s="206">
        <f t="shared" si="0"/>
        <v>44</v>
      </c>
      <c r="D17" s="206">
        <v>21</v>
      </c>
      <c r="E17" s="207">
        <f t="shared" si="1"/>
        <v>9.5454545454545459E-2</v>
      </c>
      <c r="F17" s="206">
        <v>23</v>
      </c>
      <c r="G17" s="208">
        <f t="shared" si="2"/>
        <v>0.17293233082706766</v>
      </c>
      <c r="J17" s="196"/>
      <c r="K17" s="204"/>
      <c r="M17" s="204"/>
    </row>
    <row r="18" spans="2:13" s="193" customFormat="1" ht="16.5" x14ac:dyDescent="0.3">
      <c r="B18" s="209" t="s">
        <v>14</v>
      </c>
      <c r="C18" s="210">
        <f t="shared" si="0"/>
        <v>10</v>
      </c>
      <c r="D18" s="210">
        <v>10</v>
      </c>
      <c r="E18" s="211">
        <f t="shared" si="1"/>
        <v>4.5454545454545456E-2</v>
      </c>
      <c r="F18" s="210">
        <v>0</v>
      </c>
      <c r="G18" s="212">
        <f t="shared" si="2"/>
        <v>0</v>
      </c>
      <c r="J18" s="196"/>
      <c r="K18" s="204"/>
      <c r="M18" s="204"/>
    </row>
    <row r="19" spans="2:13" s="193" customFormat="1" ht="16.5" x14ac:dyDescent="0.3">
      <c r="B19" s="213" t="s">
        <v>15</v>
      </c>
      <c r="C19" s="214"/>
      <c r="D19" s="214"/>
      <c r="E19" s="214"/>
      <c r="F19" s="214"/>
      <c r="G19" s="214"/>
      <c r="J19" s="196"/>
      <c r="L19" s="196"/>
    </row>
    <row r="20" spans="2:13" s="214" customFormat="1" x14ac:dyDescent="0.3">
      <c r="B20" s="215"/>
      <c r="C20" s="215"/>
      <c r="D20" s="215"/>
      <c r="E20" s="215"/>
      <c r="F20" s="215"/>
      <c r="G20" s="215"/>
    </row>
    <row r="22" spans="2:13" x14ac:dyDescent="0.3">
      <c r="B22" s="216"/>
      <c r="C22" s="216"/>
      <c r="D22" s="216"/>
      <c r="E22" s="216"/>
      <c r="F22" s="216"/>
    </row>
    <row r="23" spans="2:13" x14ac:dyDescent="0.3">
      <c r="B23" s="216"/>
      <c r="C23" s="216"/>
      <c r="D23" s="216"/>
      <c r="E23" s="216"/>
      <c r="F23" s="216"/>
    </row>
    <row r="24" spans="2:13" x14ac:dyDescent="0.3">
      <c r="B24" s="216"/>
      <c r="C24" s="216"/>
      <c r="D24" s="216"/>
      <c r="E24" s="216"/>
      <c r="F24" s="216"/>
    </row>
    <row r="25" spans="2:13" x14ac:dyDescent="0.3">
      <c r="B25" s="216"/>
      <c r="C25" s="216"/>
      <c r="D25" s="217"/>
      <c r="E25" s="216"/>
      <c r="F25" s="216"/>
    </row>
    <row r="26" spans="2:13" x14ac:dyDescent="0.3">
      <c r="B26" s="216"/>
      <c r="C26" s="216" t="s">
        <v>10</v>
      </c>
      <c r="D26" s="218">
        <f>D14</f>
        <v>53</v>
      </c>
      <c r="E26" s="216">
        <f>F14*(-1)</f>
        <v>-37</v>
      </c>
      <c r="F26" s="216"/>
    </row>
    <row r="27" spans="2:13" x14ac:dyDescent="0.3">
      <c r="B27" s="216"/>
      <c r="C27" s="216" t="s">
        <v>11</v>
      </c>
      <c r="D27" s="218">
        <f>D15</f>
        <v>95</v>
      </c>
      <c r="E27" s="216">
        <f>F15*(-1)</f>
        <v>-38</v>
      </c>
      <c r="F27" s="216"/>
    </row>
    <row r="28" spans="2:13" x14ac:dyDescent="0.3">
      <c r="B28" s="216"/>
      <c r="C28" s="216" t="s">
        <v>12</v>
      </c>
      <c r="D28" s="218">
        <f t="shared" ref="D28:D30" si="3">D16</f>
        <v>41</v>
      </c>
      <c r="E28" s="216">
        <f t="shared" ref="E28:E30" si="4">F16*(-1)</f>
        <v>-35</v>
      </c>
      <c r="F28" s="216"/>
    </row>
    <row r="29" spans="2:13" x14ac:dyDescent="0.3">
      <c r="B29" s="216"/>
      <c r="C29" s="216" t="s">
        <v>13</v>
      </c>
      <c r="D29" s="218">
        <f t="shared" si="3"/>
        <v>21</v>
      </c>
      <c r="E29" s="216">
        <f t="shared" si="4"/>
        <v>-23</v>
      </c>
      <c r="F29" s="216"/>
    </row>
    <row r="30" spans="2:13" x14ac:dyDescent="0.3">
      <c r="B30" s="216"/>
      <c r="C30" s="216" t="s">
        <v>14</v>
      </c>
      <c r="D30" s="218">
        <f t="shared" si="3"/>
        <v>10</v>
      </c>
      <c r="E30" s="216">
        <f t="shared" si="4"/>
        <v>0</v>
      </c>
      <c r="F30" s="216"/>
    </row>
    <row r="31" spans="2:13" x14ac:dyDescent="0.3">
      <c r="B31" s="216"/>
      <c r="C31" s="216"/>
      <c r="D31" s="216"/>
      <c r="E31" s="216"/>
      <c r="F31" s="216"/>
    </row>
    <row r="32" spans="2:13" x14ac:dyDescent="0.3">
      <c r="B32" s="216"/>
      <c r="C32" s="216"/>
      <c r="D32" s="216"/>
      <c r="E32" s="216"/>
      <c r="F32" s="216"/>
    </row>
    <row r="33" spans="2:6" x14ac:dyDescent="0.3">
      <c r="C33" s="216"/>
    </row>
    <row r="34" spans="2:6" x14ac:dyDescent="0.3">
      <c r="C34" s="216"/>
    </row>
    <row r="35" spans="2:6" x14ac:dyDescent="0.3">
      <c r="C35" s="216"/>
    </row>
    <row r="36" spans="2:6" x14ac:dyDescent="0.3">
      <c r="C36" s="216"/>
    </row>
    <row r="39" spans="2:6" x14ac:dyDescent="0.3">
      <c r="B39" s="256" t="s">
        <v>38</v>
      </c>
      <c r="C39" s="256"/>
      <c r="D39" s="256"/>
      <c r="E39" s="256"/>
      <c r="F39" s="256"/>
    </row>
  </sheetData>
  <mergeCells count="9">
    <mergeCell ref="B39:F39"/>
    <mergeCell ref="B7:G7"/>
    <mergeCell ref="B8:G8"/>
    <mergeCell ref="B9:G9"/>
    <mergeCell ref="B10:G10"/>
    <mergeCell ref="B11:B12"/>
    <mergeCell ref="C11:C12"/>
    <mergeCell ref="D11:E11"/>
    <mergeCell ref="F11:G11"/>
  </mergeCells>
  <printOptions horizontalCentered="1"/>
  <pageMargins left="0.15748031496062992" right="0.15748031496062992" top="0.55118110236220474" bottom="0.15748031496062992" header="0.31496062992125984" footer="0.31496062992125984"/>
  <pageSetup scale="8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1:H41"/>
  <sheetViews>
    <sheetView showGridLines="0" view="pageBreakPreview" zoomScale="85" zoomScaleNormal="80" zoomScaleSheetLayoutView="85" workbookViewId="0">
      <selection activeCell="B10" sqref="B10:G10"/>
    </sheetView>
  </sheetViews>
  <sheetFormatPr baseColWidth="10" defaultRowHeight="15" x14ac:dyDescent="0.25"/>
  <cols>
    <col min="1" max="1" width="2.140625" customWidth="1"/>
    <col min="2" max="2" width="31.42578125" customWidth="1"/>
    <col min="3" max="3" width="14.140625" customWidth="1"/>
    <col min="4" max="4" width="15.85546875" customWidth="1"/>
    <col min="5" max="5" width="14.28515625" customWidth="1"/>
    <col min="6" max="6" width="13.5703125" customWidth="1"/>
    <col min="7" max="7" width="14.140625" customWidth="1"/>
    <col min="9" max="9" width="10.7109375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20" t="s">
        <v>20</v>
      </c>
      <c r="C10" s="221"/>
      <c r="D10" s="221"/>
      <c r="E10" s="221"/>
      <c r="F10" s="221"/>
      <c r="G10" s="222"/>
    </row>
    <row r="11" spans="2:8" s="1" customFormat="1" ht="15.75" x14ac:dyDescent="0.25">
      <c r="B11" s="220" t="s">
        <v>28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37" t="s">
        <v>2</v>
      </c>
      <c r="C13" s="239" t="s">
        <v>3</v>
      </c>
      <c r="D13" s="239" t="s">
        <v>4</v>
      </c>
      <c r="E13" s="239"/>
      <c r="F13" s="239" t="s">
        <v>5</v>
      </c>
      <c r="G13" s="241"/>
    </row>
    <row r="14" spans="2:8" s="1" customFormat="1" ht="15.75" x14ac:dyDescent="0.2">
      <c r="B14" s="238"/>
      <c r="C14" s="240"/>
      <c r="D14" s="82" t="s">
        <v>6</v>
      </c>
      <c r="E14" s="82" t="s">
        <v>7</v>
      </c>
      <c r="F14" s="82" t="s">
        <v>6</v>
      </c>
      <c r="G14" s="83" t="s">
        <v>7</v>
      </c>
    </row>
    <row r="15" spans="2:8" s="1" customFormat="1" x14ac:dyDescent="0.2">
      <c r="B15" s="84" t="s">
        <v>8</v>
      </c>
      <c r="C15" s="19">
        <f>SUM(C16:C20)</f>
        <v>217</v>
      </c>
      <c r="D15" s="19">
        <f>SUM(D16:D20)</f>
        <v>120</v>
      </c>
      <c r="E15" s="20">
        <f>SUM(E16:E20)</f>
        <v>1</v>
      </c>
      <c r="F15" s="19">
        <f>SUM(F16:F20)</f>
        <v>97</v>
      </c>
      <c r="G15" s="85">
        <f>SUM(G16:G20)</f>
        <v>1</v>
      </c>
      <c r="H15" s="45"/>
    </row>
    <row r="16" spans="2:8" s="1" customFormat="1" x14ac:dyDescent="0.2">
      <c r="B16" s="86" t="s">
        <v>10</v>
      </c>
      <c r="C16" s="69">
        <v>69</v>
      </c>
      <c r="D16" s="70">
        <v>41</v>
      </c>
      <c r="E16" s="71">
        <f t="shared" ref="E16:E20" si="0">+D16/$D$15</f>
        <v>0.34166666666666667</v>
      </c>
      <c r="F16" s="70">
        <v>28</v>
      </c>
      <c r="G16" s="87">
        <f t="shared" ref="G16:G20" si="1">+F16/$F$15</f>
        <v>0.28865979381443296</v>
      </c>
    </row>
    <row r="17" spans="2:7" s="1" customFormat="1" x14ac:dyDescent="0.2">
      <c r="B17" s="86" t="s">
        <v>11</v>
      </c>
      <c r="C17" s="69">
        <v>68</v>
      </c>
      <c r="D17" s="70">
        <v>41</v>
      </c>
      <c r="E17" s="71">
        <f t="shared" si="0"/>
        <v>0.34166666666666667</v>
      </c>
      <c r="F17" s="70">
        <v>27</v>
      </c>
      <c r="G17" s="87">
        <f t="shared" si="1"/>
        <v>0.27835051546391754</v>
      </c>
    </row>
    <row r="18" spans="2:7" s="1" customFormat="1" x14ac:dyDescent="0.2">
      <c r="B18" s="86" t="s">
        <v>12</v>
      </c>
      <c r="C18" s="69">
        <v>47</v>
      </c>
      <c r="D18" s="70">
        <v>26</v>
      </c>
      <c r="E18" s="71">
        <f t="shared" si="0"/>
        <v>0.21666666666666667</v>
      </c>
      <c r="F18" s="70">
        <v>21</v>
      </c>
      <c r="G18" s="87">
        <f t="shared" si="1"/>
        <v>0.21649484536082475</v>
      </c>
    </row>
    <row r="19" spans="2:7" s="1" customFormat="1" x14ac:dyDescent="0.2">
      <c r="B19" s="86" t="s">
        <v>13</v>
      </c>
      <c r="C19" s="69">
        <v>26</v>
      </c>
      <c r="D19" s="70">
        <v>12</v>
      </c>
      <c r="E19" s="71">
        <f t="shared" si="0"/>
        <v>0.1</v>
      </c>
      <c r="F19" s="70">
        <v>14</v>
      </c>
      <c r="G19" s="87">
        <f t="shared" si="1"/>
        <v>0.14432989690721648</v>
      </c>
    </row>
    <row r="20" spans="2:7" s="1" customFormat="1" x14ac:dyDescent="0.2">
      <c r="B20" s="88" t="s">
        <v>14</v>
      </c>
      <c r="C20" s="89">
        <v>7</v>
      </c>
      <c r="D20" s="90">
        <v>0</v>
      </c>
      <c r="E20" s="91">
        <f t="shared" si="0"/>
        <v>0</v>
      </c>
      <c r="F20" s="90">
        <v>7</v>
      </c>
      <c r="G20" s="92">
        <f t="shared" si="1"/>
        <v>7.2164948453608241E-2</v>
      </c>
    </row>
    <row r="21" spans="2:7" s="33" customFormat="1" ht="12" x14ac:dyDescent="0.2">
      <c r="B21" s="32" t="s">
        <v>15</v>
      </c>
    </row>
    <row r="27" spans="2:7" x14ac:dyDescent="0.25">
      <c r="C27" s="34"/>
      <c r="D27" s="77"/>
      <c r="E27" s="36"/>
    </row>
    <row r="28" spans="2:7" x14ac:dyDescent="0.25">
      <c r="C28" s="34" t="s">
        <v>10</v>
      </c>
      <c r="D28" s="77">
        <f t="shared" ref="D28:D32" si="2">D16</f>
        <v>41</v>
      </c>
      <c r="E28" s="36">
        <f t="shared" ref="E28:E32" si="3">-F16</f>
        <v>-28</v>
      </c>
    </row>
    <row r="29" spans="2:7" x14ac:dyDescent="0.25">
      <c r="C29" s="34" t="s">
        <v>11</v>
      </c>
      <c r="D29" s="77">
        <f t="shared" si="2"/>
        <v>41</v>
      </c>
      <c r="E29" s="36">
        <f t="shared" si="3"/>
        <v>-27</v>
      </c>
    </row>
    <row r="30" spans="2:7" x14ac:dyDescent="0.25">
      <c r="C30" s="34" t="s">
        <v>12</v>
      </c>
      <c r="D30" s="77">
        <f t="shared" si="2"/>
        <v>26</v>
      </c>
      <c r="E30" s="36">
        <f t="shared" si="3"/>
        <v>-21</v>
      </c>
    </row>
    <row r="31" spans="2:7" x14ac:dyDescent="0.25">
      <c r="C31" s="34" t="s">
        <v>13</v>
      </c>
      <c r="D31" s="77">
        <f t="shared" si="2"/>
        <v>12</v>
      </c>
      <c r="E31" s="36">
        <f t="shared" si="3"/>
        <v>-14</v>
      </c>
    </row>
    <row r="32" spans="2:7" x14ac:dyDescent="0.25">
      <c r="C32" s="34" t="s">
        <v>14</v>
      </c>
      <c r="D32" s="77">
        <f t="shared" si="2"/>
        <v>0</v>
      </c>
      <c r="E32" s="36">
        <f t="shared" si="3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35" t="s">
        <v>18</v>
      </c>
      <c r="C41" s="235"/>
      <c r="D41" s="235"/>
      <c r="E41" s="235"/>
      <c r="F41" s="235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90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1:I41"/>
  <sheetViews>
    <sheetView showGridLines="0" view="pageBreakPreview" zoomScale="85" zoomScaleNormal="80" zoomScaleSheetLayoutView="85" workbookViewId="0">
      <selection activeCell="A2" sqref="A2:XFD10"/>
    </sheetView>
  </sheetViews>
  <sheetFormatPr baseColWidth="10" defaultRowHeight="15" x14ac:dyDescent="0.25"/>
  <cols>
    <col min="1" max="1" width="2.140625" customWidth="1"/>
    <col min="2" max="2" width="32.5703125" customWidth="1"/>
    <col min="3" max="3" width="13" customWidth="1"/>
    <col min="4" max="4" width="13.5703125" customWidth="1"/>
    <col min="5" max="5" width="11.28515625" customWidth="1"/>
    <col min="6" max="6" width="11.5703125" bestFit="1" customWidth="1"/>
    <col min="7" max="7" width="22.140625" customWidth="1"/>
    <col min="9" max="9" width="1.28515625" hidden="1" customWidth="1"/>
  </cols>
  <sheetData>
    <row r="1" spans="2:8" s="1" customFormat="1" ht="3.75" customHeight="1" thickBot="1" x14ac:dyDescent="0.25"/>
    <row r="2" spans="2:8" s="1" customFormat="1" ht="15.75" x14ac:dyDescent="0.25">
      <c r="B2" s="2"/>
      <c r="C2" s="3"/>
      <c r="D2" s="3"/>
      <c r="E2" s="3"/>
      <c r="F2" s="3"/>
      <c r="G2" s="4"/>
      <c r="H2" s="5"/>
    </row>
    <row r="3" spans="2:8" s="1" customFormat="1" x14ac:dyDescent="0.2">
      <c r="B3" s="6"/>
      <c r="C3" s="7"/>
      <c r="D3" s="7"/>
      <c r="E3" s="7"/>
      <c r="F3" s="7"/>
      <c r="G3" s="8"/>
    </row>
    <row r="4" spans="2:8" s="1" customFormat="1" x14ac:dyDescent="0.2">
      <c r="B4" s="6"/>
      <c r="C4" s="7"/>
      <c r="D4" s="7"/>
      <c r="E4" s="7"/>
      <c r="F4" s="7"/>
      <c r="G4" s="8"/>
    </row>
    <row r="5" spans="2:8" s="1" customFormat="1" x14ac:dyDescent="0.2">
      <c r="B5" s="6"/>
      <c r="C5" s="7"/>
      <c r="D5" s="7"/>
      <c r="E5" s="7"/>
      <c r="F5" s="7"/>
      <c r="G5" s="8"/>
    </row>
    <row r="6" spans="2:8" s="1" customFormat="1" ht="15.75" thickBot="1" x14ac:dyDescent="0.25">
      <c r="B6" s="9"/>
      <c r="C6" s="10"/>
      <c r="D6" s="10"/>
      <c r="E6" s="10"/>
      <c r="F6" s="10"/>
      <c r="G6" s="11"/>
    </row>
    <row r="7" spans="2:8" s="1" customFormat="1" ht="5.25" customHeight="1" x14ac:dyDescent="0.2">
      <c r="B7" s="12"/>
      <c r="C7" s="13"/>
      <c r="D7" s="13"/>
      <c r="E7" s="13"/>
      <c r="F7" s="13"/>
      <c r="G7" s="14"/>
    </row>
    <row r="8" spans="2:8" s="1" customFormat="1" ht="15.75" x14ac:dyDescent="0.25">
      <c r="B8" s="220" t="s">
        <v>0</v>
      </c>
      <c r="C8" s="221"/>
      <c r="D8" s="221"/>
      <c r="E8" s="221"/>
      <c r="F8" s="221"/>
      <c r="G8" s="222"/>
    </row>
    <row r="9" spans="2:8" s="1" customFormat="1" ht="15.75" x14ac:dyDescent="0.25">
      <c r="B9" s="220" t="s">
        <v>1</v>
      </c>
      <c r="C9" s="221"/>
      <c r="D9" s="221"/>
      <c r="E9" s="221"/>
      <c r="F9" s="221"/>
      <c r="G9" s="222"/>
    </row>
    <row r="10" spans="2:8" s="1" customFormat="1" ht="15.75" x14ac:dyDescent="0.25">
      <c r="B10" s="243" t="s">
        <v>20</v>
      </c>
      <c r="C10" s="244"/>
      <c r="D10" s="244"/>
      <c r="E10" s="244"/>
      <c r="F10" s="244"/>
      <c r="G10" s="245"/>
    </row>
    <row r="11" spans="2:8" s="1" customFormat="1" ht="15.75" x14ac:dyDescent="0.25">
      <c r="B11" s="220" t="s">
        <v>29</v>
      </c>
      <c r="C11" s="221"/>
      <c r="D11" s="221"/>
      <c r="E11" s="221"/>
      <c r="F11" s="221"/>
      <c r="G11" s="222"/>
    </row>
    <row r="12" spans="2:8" s="1" customFormat="1" ht="5.25" customHeight="1" x14ac:dyDescent="0.2">
      <c r="B12" s="12"/>
      <c r="C12" s="13"/>
      <c r="D12" s="13"/>
      <c r="E12" s="13"/>
      <c r="F12" s="13"/>
      <c r="G12" s="15"/>
    </row>
    <row r="13" spans="2:8" s="1" customFormat="1" ht="31.5" customHeight="1" x14ac:dyDescent="0.2">
      <c r="B13" s="223" t="s">
        <v>2</v>
      </c>
      <c r="C13" s="225" t="s">
        <v>3</v>
      </c>
      <c r="D13" s="227" t="s">
        <v>4</v>
      </c>
      <c r="E13" s="227"/>
      <c r="F13" s="227" t="s">
        <v>5</v>
      </c>
      <c r="G13" s="228"/>
    </row>
    <row r="14" spans="2:8" s="1" customFormat="1" ht="15.75" x14ac:dyDescent="0.2">
      <c r="B14" s="224"/>
      <c r="C14" s="226"/>
      <c r="D14" s="16" t="s">
        <v>6</v>
      </c>
      <c r="E14" s="16" t="s">
        <v>7</v>
      </c>
      <c r="F14" s="16" t="s">
        <v>6</v>
      </c>
      <c r="G14" s="17" t="s">
        <v>7</v>
      </c>
    </row>
    <row r="15" spans="2:8" s="1" customFormat="1" x14ac:dyDescent="0.2">
      <c r="B15" s="18" t="s">
        <v>8</v>
      </c>
      <c r="C15" s="19">
        <f>SUM(C16:C20)</f>
        <v>213</v>
      </c>
      <c r="D15" s="19">
        <f>SUM(D16:D20)</f>
        <v>117</v>
      </c>
      <c r="E15" s="93">
        <f>SUM(E16:E20)</f>
        <v>1</v>
      </c>
      <c r="F15" s="19">
        <f>SUM(F16:F20)</f>
        <v>96</v>
      </c>
      <c r="G15" s="94">
        <f>SUM(G16:G20)</f>
        <v>1</v>
      </c>
      <c r="H15" s="45"/>
    </row>
    <row r="16" spans="2:8" s="1" customFormat="1" x14ac:dyDescent="0.2">
      <c r="B16" s="22" t="s">
        <v>10</v>
      </c>
      <c r="C16" s="95">
        <v>67</v>
      </c>
      <c r="D16" s="96">
        <v>40</v>
      </c>
      <c r="E16" s="97">
        <f t="shared" ref="E16:E20" si="0">+D16/$D$15</f>
        <v>0.34188034188034189</v>
      </c>
      <c r="F16" s="96">
        <v>27</v>
      </c>
      <c r="G16" s="98">
        <f t="shared" ref="G16:G20" si="1">+F16/$F$15</f>
        <v>0.28125</v>
      </c>
    </row>
    <row r="17" spans="2:7" s="1" customFormat="1" x14ac:dyDescent="0.2">
      <c r="B17" s="22" t="s">
        <v>11</v>
      </c>
      <c r="C17" s="95">
        <v>67</v>
      </c>
      <c r="D17" s="96">
        <v>40</v>
      </c>
      <c r="E17" s="97">
        <f t="shared" si="0"/>
        <v>0.34188034188034189</v>
      </c>
      <c r="F17" s="96">
        <v>27</v>
      </c>
      <c r="G17" s="98">
        <f t="shared" si="1"/>
        <v>0.28125</v>
      </c>
    </row>
    <row r="18" spans="2:7" s="1" customFormat="1" x14ac:dyDescent="0.2">
      <c r="B18" s="22" t="s">
        <v>12</v>
      </c>
      <c r="C18" s="95">
        <v>45</v>
      </c>
      <c r="D18" s="96">
        <v>25</v>
      </c>
      <c r="E18" s="97">
        <f t="shared" si="0"/>
        <v>0.21367521367521367</v>
      </c>
      <c r="F18" s="96">
        <v>20</v>
      </c>
      <c r="G18" s="98">
        <f t="shared" si="1"/>
        <v>0.20833333333333334</v>
      </c>
    </row>
    <row r="19" spans="2:7" s="1" customFormat="1" x14ac:dyDescent="0.2">
      <c r="B19" s="22" t="s">
        <v>13</v>
      </c>
      <c r="C19" s="95">
        <v>27</v>
      </c>
      <c r="D19" s="96">
        <v>12</v>
      </c>
      <c r="E19" s="97">
        <f t="shared" si="0"/>
        <v>0.10256410256410256</v>
      </c>
      <c r="F19" s="96">
        <v>15</v>
      </c>
      <c r="G19" s="98">
        <f t="shared" si="1"/>
        <v>0.15625</v>
      </c>
    </row>
    <row r="20" spans="2:7" s="1" customFormat="1" x14ac:dyDescent="0.2">
      <c r="B20" s="27" t="s">
        <v>14</v>
      </c>
      <c r="C20" s="99">
        <v>7</v>
      </c>
      <c r="D20" s="100">
        <v>0</v>
      </c>
      <c r="E20" s="101">
        <f t="shared" si="0"/>
        <v>0</v>
      </c>
      <c r="F20" s="100">
        <v>7</v>
      </c>
      <c r="G20" s="102">
        <f t="shared" si="1"/>
        <v>7.2916666666666671E-2</v>
      </c>
    </row>
    <row r="21" spans="2:7" s="33" customFormat="1" ht="12" x14ac:dyDescent="0.2">
      <c r="B21" s="32" t="s">
        <v>15</v>
      </c>
    </row>
    <row r="27" spans="2:7" x14ac:dyDescent="0.25">
      <c r="C27" s="34"/>
      <c r="D27" s="103"/>
      <c r="E27" s="36"/>
    </row>
    <row r="28" spans="2:7" x14ac:dyDescent="0.25">
      <c r="C28" s="34" t="s">
        <v>10</v>
      </c>
      <c r="D28" s="103">
        <f>D16</f>
        <v>40</v>
      </c>
      <c r="E28" s="36">
        <f>-F16</f>
        <v>-27</v>
      </c>
    </row>
    <row r="29" spans="2:7" x14ac:dyDescent="0.25">
      <c r="C29" s="34" t="s">
        <v>11</v>
      </c>
      <c r="D29" s="103">
        <f t="shared" ref="D29:D32" si="2">D17</f>
        <v>40</v>
      </c>
      <c r="E29" s="36">
        <f>-F17</f>
        <v>-27</v>
      </c>
    </row>
    <row r="30" spans="2:7" x14ac:dyDescent="0.25">
      <c r="C30" s="34" t="s">
        <v>12</v>
      </c>
      <c r="D30" s="103">
        <f t="shared" si="2"/>
        <v>25</v>
      </c>
      <c r="E30" s="36">
        <f t="shared" ref="E30:E32" si="3">-F18</f>
        <v>-20</v>
      </c>
    </row>
    <row r="31" spans="2:7" x14ac:dyDescent="0.25">
      <c r="C31" s="34" t="s">
        <v>13</v>
      </c>
      <c r="D31" s="103">
        <f t="shared" si="2"/>
        <v>12</v>
      </c>
      <c r="E31" s="36">
        <f t="shared" si="3"/>
        <v>-15</v>
      </c>
    </row>
    <row r="32" spans="2:7" x14ac:dyDescent="0.25">
      <c r="C32" s="34" t="s">
        <v>14</v>
      </c>
      <c r="D32" s="103">
        <f t="shared" si="2"/>
        <v>0</v>
      </c>
      <c r="E32" s="36">
        <f t="shared" si="3"/>
        <v>-7</v>
      </c>
    </row>
    <row r="33" spans="2:6" x14ac:dyDescent="0.25">
      <c r="C33" s="37"/>
    </row>
    <row r="34" spans="2:6" x14ac:dyDescent="0.25">
      <c r="C34" s="37"/>
    </row>
    <row r="35" spans="2:6" x14ac:dyDescent="0.25">
      <c r="C35" s="37"/>
    </row>
    <row r="36" spans="2:6" x14ac:dyDescent="0.25">
      <c r="C36" s="37"/>
    </row>
    <row r="37" spans="2:6" x14ac:dyDescent="0.25">
      <c r="C37" s="37"/>
    </row>
    <row r="38" spans="2:6" x14ac:dyDescent="0.25">
      <c r="C38" s="37"/>
    </row>
    <row r="41" spans="2:6" x14ac:dyDescent="0.25">
      <c r="B41" s="242" t="s">
        <v>18</v>
      </c>
      <c r="C41" s="242"/>
      <c r="D41" s="242"/>
      <c r="E41" s="242"/>
      <c r="F41" s="242"/>
    </row>
  </sheetData>
  <mergeCells count="9">
    <mergeCell ref="B41:F41"/>
    <mergeCell ref="B8:G8"/>
    <mergeCell ref="B9:G9"/>
    <mergeCell ref="B10:G10"/>
    <mergeCell ref="B11:G11"/>
    <mergeCell ref="B13:B14"/>
    <mergeCell ref="C13:C14"/>
    <mergeCell ref="D13:E13"/>
    <mergeCell ref="F13:G13"/>
  </mergeCells>
  <printOptions horizontalCentered="1"/>
  <pageMargins left="0.15748031496062992" right="0.15748031496062992" top="0.74803149606299213" bottom="0.15748031496062992" header="0.31496062992125984" footer="0.31496062992125984"/>
  <pageSetup scale="8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78</vt:i4>
      </vt:variant>
      <vt:variant>
        <vt:lpstr>Rangos con nombre</vt:lpstr>
      </vt:variant>
      <vt:variant>
        <vt:i4>78</vt:i4>
      </vt:variant>
    </vt:vector>
  </HeadingPairs>
  <TitlesOfParts>
    <vt:vector size="156" baseType="lpstr">
      <vt:lpstr>Diciembre 2015</vt:lpstr>
      <vt:lpstr>Marzo 2016</vt:lpstr>
      <vt:lpstr>Abril 2016</vt:lpstr>
      <vt:lpstr>Mayo 2016</vt:lpstr>
      <vt:lpstr>Junio 2016</vt:lpstr>
      <vt:lpstr>Julio 2016</vt:lpstr>
      <vt:lpstr>Agosto 2016</vt:lpstr>
      <vt:lpstr>Septiembre 2016</vt:lpstr>
      <vt:lpstr>Octubre 2016</vt:lpstr>
      <vt:lpstr>Noviembre 2016</vt:lpstr>
      <vt:lpstr>Diciembre 2016</vt:lpstr>
      <vt:lpstr>Enero 2017</vt:lpstr>
      <vt:lpstr>Febrero 2017</vt:lpstr>
      <vt:lpstr>Marzo 2017</vt:lpstr>
      <vt:lpstr>Abril 2017</vt:lpstr>
      <vt:lpstr>Mayo 2017</vt:lpstr>
      <vt:lpstr>Junio 2017</vt:lpstr>
      <vt:lpstr>Julio 2017</vt:lpstr>
      <vt:lpstr>Agosto 2017</vt:lpstr>
      <vt:lpstr>Septiembre 2017</vt:lpstr>
      <vt:lpstr>Octubre 2017</vt:lpstr>
      <vt:lpstr>Noviembre 2017</vt:lpstr>
      <vt:lpstr>Diciembre 2017</vt:lpstr>
      <vt:lpstr>Enero 2018</vt:lpstr>
      <vt:lpstr>Febrero 2018</vt:lpstr>
      <vt:lpstr>Marzo 2018</vt:lpstr>
      <vt:lpstr>Abril 2018</vt:lpstr>
      <vt:lpstr>Mayo 2018</vt:lpstr>
      <vt:lpstr>Junio 2018</vt:lpstr>
      <vt:lpstr>Julio 2018</vt:lpstr>
      <vt:lpstr>Agosto 2018</vt:lpstr>
      <vt:lpstr>Septiembre 2018</vt:lpstr>
      <vt:lpstr>Octubre 2018</vt:lpstr>
      <vt:lpstr>Noviembre 2018</vt:lpstr>
      <vt:lpstr>Diciembre 2018</vt:lpstr>
      <vt:lpstr>Enero 2019</vt:lpstr>
      <vt:lpstr>Febrero 2019</vt:lpstr>
      <vt:lpstr>Marzo 2019</vt:lpstr>
      <vt:lpstr>Abril 2019</vt:lpstr>
      <vt:lpstr>Mayo 2019</vt:lpstr>
      <vt:lpstr>Junio 2019</vt:lpstr>
      <vt:lpstr>Julio 2019</vt:lpstr>
      <vt:lpstr>Agosto 2019</vt:lpstr>
      <vt:lpstr>Septiembre 2019</vt:lpstr>
      <vt:lpstr>Octubre 2019</vt:lpstr>
      <vt:lpstr>Noviembre 2019</vt:lpstr>
      <vt:lpstr>Diciembre 2019</vt:lpstr>
      <vt:lpstr>Enero 2020</vt:lpstr>
      <vt:lpstr>Febrero 2020</vt:lpstr>
      <vt:lpstr>Marzo 2020</vt:lpstr>
      <vt:lpstr>Abril 2020</vt:lpstr>
      <vt:lpstr>Mayo 2020 </vt:lpstr>
      <vt:lpstr>Junio 2020 </vt:lpstr>
      <vt:lpstr>Julio 2020</vt:lpstr>
      <vt:lpstr>Agosto 2020</vt:lpstr>
      <vt:lpstr>Septiembre 2020</vt:lpstr>
      <vt:lpstr>Octubre 2020</vt:lpstr>
      <vt:lpstr>Noviembre 2020</vt:lpstr>
      <vt:lpstr>Diciembre 2020</vt:lpstr>
      <vt:lpstr>Enero 2021</vt:lpstr>
      <vt:lpstr>Febrero 2021 </vt:lpstr>
      <vt:lpstr>Marzo 2021</vt:lpstr>
      <vt:lpstr>Abril 2021</vt:lpstr>
      <vt:lpstr>Mayo 2021</vt:lpstr>
      <vt:lpstr>Junio 2021</vt:lpstr>
      <vt:lpstr>Julio 2021</vt:lpstr>
      <vt:lpstr>Agosto 2021</vt:lpstr>
      <vt:lpstr>Septiembre 2021</vt:lpstr>
      <vt:lpstr>Diciembre 2021</vt:lpstr>
      <vt:lpstr>Marzo 2022</vt:lpstr>
      <vt:lpstr>Junio 2022</vt:lpstr>
      <vt:lpstr>Agosto 2022</vt:lpstr>
      <vt:lpstr>Diciembre 2022</vt:lpstr>
      <vt:lpstr>Marzo 2023</vt:lpstr>
      <vt:lpstr>Junio 2023</vt:lpstr>
      <vt:lpstr>Septiembre 2023</vt:lpstr>
      <vt:lpstr>Diciembre 2023</vt:lpstr>
      <vt:lpstr>Marzo 2024</vt:lpstr>
      <vt:lpstr>'Abril 2016'!Área_de_impresión</vt:lpstr>
      <vt:lpstr>'Abril 2017'!Área_de_impresión</vt:lpstr>
      <vt:lpstr>'Abril 2018'!Área_de_impresión</vt:lpstr>
      <vt:lpstr>'Abril 2019'!Área_de_impresión</vt:lpstr>
      <vt:lpstr>'Abril 2020'!Área_de_impresión</vt:lpstr>
      <vt:lpstr>'Abril 2021'!Área_de_impresión</vt:lpstr>
      <vt:lpstr>'Agosto 2016'!Área_de_impresión</vt:lpstr>
      <vt:lpstr>'Agosto 2017'!Área_de_impresión</vt:lpstr>
      <vt:lpstr>'Agosto 2018'!Área_de_impresión</vt:lpstr>
      <vt:lpstr>'Agosto 2019'!Área_de_impresión</vt:lpstr>
      <vt:lpstr>'Agosto 2020'!Área_de_impresión</vt:lpstr>
      <vt:lpstr>'Agosto 2021'!Área_de_impresión</vt:lpstr>
      <vt:lpstr>'Agosto 2022'!Área_de_impresión</vt:lpstr>
      <vt:lpstr>'Diciembre 2015'!Área_de_impresión</vt:lpstr>
      <vt:lpstr>'Diciembre 2016'!Área_de_impresión</vt:lpstr>
      <vt:lpstr>'Diciembre 2017'!Área_de_impresión</vt:lpstr>
      <vt:lpstr>'Diciembre 2018'!Área_de_impresión</vt:lpstr>
      <vt:lpstr>'Diciembre 2019'!Área_de_impresión</vt:lpstr>
      <vt:lpstr>'Diciembre 2020'!Área_de_impresión</vt:lpstr>
      <vt:lpstr>'Diciembre 2021'!Área_de_impresión</vt:lpstr>
      <vt:lpstr>'Diciembre 2022'!Área_de_impresión</vt:lpstr>
      <vt:lpstr>'Diciembre 2023'!Área_de_impresión</vt:lpstr>
      <vt:lpstr>'Enero 2017'!Área_de_impresión</vt:lpstr>
      <vt:lpstr>'Enero 2018'!Área_de_impresión</vt:lpstr>
      <vt:lpstr>'Enero 2019'!Área_de_impresión</vt:lpstr>
      <vt:lpstr>'Enero 2020'!Área_de_impresión</vt:lpstr>
      <vt:lpstr>'Enero 2021'!Área_de_impresión</vt:lpstr>
      <vt:lpstr>'Febrero 2017'!Área_de_impresión</vt:lpstr>
      <vt:lpstr>'Febrero 2018'!Área_de_impresión</vt:lpstr>
      <vt:lpstr>'Febrero 2019'!Área_de_impresión</vt:lpstr>
      <vt:lpstr>'Febrero 2020'!Área_de_impresión</vt:lpstr>
      <vt:lpstr>'Febrero 2021 '!Área_de_impresión</vt:lpstr>
      <vt:lpstr>'Julio 2016'!Área_de_impresión</vt:lpstr>
      <vt:lpstr>'Julio 2017'!Área_de_impresión</vt:lpstr>
      <vt:lpstr>'Julio 2018'!Área_de_impresión</vt:lpstr>
      <vt:lpstr>'Julio 2019'!Área_de_impresión</vt:lpstr>
      <vt:lpstr>'Julio 2020'!Área_de_impresión</vt:lpstr>
      <vt:lpstr>'Julio 2021'!Área_de_impresión</vt:lpstr>
      <vt:lpstr>'Junio 2016'!Área_de_impresión</vt:lpstr>
      <vt:lpstr>'Junio 2017'!Área_de_impresión</vt:lpstr>
      <vt:lpstr>'Junio 2018'!Área_de_impresión</vt:lpstr>
      <vt:lpstr>'Junio 2019'!Área_de_impresión</vt:lpstr>
      <vt:lpstr>'Junio 2020 '!Área_de_impresión</vt:lpstr>
      <vt:lpstr>'Junio 2021'!Área_de_impresión</vt:lpstr>
      <vt:lpstr>'Junio 2022'!Área_de_impresión</vt:lpstr>
      <vt:lpstr>'Junio 2023'!Área_de_impresión</vt:lpstr>
      <vt:lpstr>'Marzo 2016'!Área_de_impresión</vt:lpstr>
      <vt:lpstr>'Marzo 2017'!Área_de_impresión</vt:lpstr>
      <vt:lpstr>'Marzo 2018'!Área_de_impresión</vt:lpstr>
      <vt:lpstr>'Marzo 2019'!Área_de_impresión</vt:lpstr>
      <vt:lpstr>'Marzo 2020'!Área_de_impresión</vt:lpstr>
      <vt:lpstr>'Marzo 2021'!Área_de_impresión</vt:lpstr>
      <vt:lpstr>'Marzo 2022'!Área_de_impresión</vt:lpstr>
      <vt:lpstr>'Marzo 2023'!Área_de_impresión</vt:lpstr>
      <vt:lpstr>'Marzo 2024'!Área_de_impresión</vt:lpstr>
      <vt:lpstr>'Mayo 2016'!Área_de_impresión</vt:lpstr>
      <vt:lpstr>'Mayo 2017'!Área_de_impresión</vt:lpstr>
      <vt:lpstr>'Mayo 2018'!Área_de_impresión</vt:lpstr>
      <vt:lpstr>'Mayo 2019'!Área_de_impresión</vt:lpstr>
      <vt:lpstr>'Mayo 2020 '!Área_de_impresión</vt:lpstr>
      <vt:lpstr>'Mayo 2021'!Área_de_impresión</vt:lpstr>
      <vt:lpstr>'Noviembre 2016'!Área_de_impresión</vt:lpstr>
      <vt:lpstr>'Noviembre 2017'!Área_de_impresión</vt:lpstr>
      <vt:lpstr>'Noviembre 2018'!Área_de_impresión</vt:lpstr>
      <vt:lpstr>'Noviembre 2019'!Área_de_impresión</vt:lpstr>
      <vt:lpstr>'Noviembre 2020'!Área_de_impresión</vt:lpstr>
      <vt:lpstr>'Octubre 2016'!Área_de_impresión</vt:lpstr>
      <vt:lpstr>'Octubre 2017'!Área_de_impresión</vt:lpstr>
      <vt:lpstr>'Octubre 2018'!Área_de_impresión</vt:lpstr>
      <vt:lpstr>'Octubre 2019'!Área_de_impresión</vt:lpstr>
      <vt:lpstr>'Octubre 2020'!Área_de_impresión</vt:lpstr>
      <vt:lpstr>'Septiembre 2016'!Área_de_impresión</vt:lpstr>
      <vt:lpstr>'Septiembre 2017'!Área_de_impresión</vt:lpstr>
      <vt:lpstr>'Septiembre 2018'!Área_de_impresión</vt:lpstr>
      <vt:lpstr>'Septiembre 2019'!Área_de_impresión</vt:lpstr>
      <vt:lpstr>'Septiembre 2020'!Área_de_impresión</vt:lpstr>
      <vt:lpstr>'Septiembre 2021'!Área_de_impresión</vt:lpstr>
      <vt:lpstr>'Septiembre 2023'!Área_de_impresión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Pamela Ercilia  De Los Santos De León</dc:creator>
  <cp:lastModifiedBy>Miladys Margarita Abreu García</cp:lastModifiedBy>
  <cp:lastPrinted>2024-01-09T14:46:31Z</cp:lastPrinted>
  <dcterms:created xsi:type="dcterms:W3CDTF">2016-03-23T14:20:49Z</dcterms:created>
  <dcterms:modified xsi:type="dcterms:W3CDTF">2024-04-11T14:07:32Z</dcterms:modified>
</cp:coreProperties>
</file>