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45D0BA01-A51A-40D6-95AD-C77BED21C4EE}" xr6:coauthVersionLast="36" xr6:coauthVersionMax="36" xr10:uidLastSave="{00000000-0000-0000-0000-000000000000}"/>
  <bookViews>
    <workbookView xWindow="0" yWindow="0" windowWidth="5025" windowHeight="5025" tabRatio="921" firstSheet="72" activeTab="75" xr2:uid="{00000000-000D-0000-FFFF-FFFF00000000}"/>
  </bookViews>
  <sheets>
    <sheet name="Diciembre 2015" sheetId="2" r:id="rId1"/>
    <sheet name="Marzo 2016" sheetId="1" r:id="rId2"/>
    <sheet name="Abril 2016" sheetId="3" r:id="rId3"/>
    <sheet name="Mayo 2016" sheetId="4" r:id="rId4"/>
    <sheet name="Junio 2016" sheetId="5" r:id="rId5"/>
    <sheet name="Julio 2016" sheetId="6" r:id="rId6"/>
    <sheet name="Agosto 2016" sheetId="7" r:id="rId7"/>
    <sheet name="Septiembre 2016" sheetId="8" r:id="rId8"/>
    <sheet name="Octubre 2016" sheetId="9" r:id="rId9"/>
    <sheet name="Noviembre 2016" sheetId="10" r:id="rId10"/>
    <sheet name="Diciembre 2016" sheetId="11" r:id="rId11"/>
    <sheet name="Enero 2017" sheetId="12" r:id="rId12"/>
    <sheet name="Febrero 2017" sheetId="13" r:id="rId13"/>
    <sheet name="Marzo 2017" sheetId="14" r:id="rId14"/>
    <sheet name="Abril 2017" sheetId="15" r:id="rId15"/>
    <sheet name="Mayo 2017" sheetId="16" r:id="rId16"/>
    <sheet name="Junio 2017" sheetId="17" r:id="rId17"/>
    <sheet name="Julio 2017" sheetId="18" r:id="rId18"/>
    <sheet name="Agosto 2017" sheetId="19" r:id="rId19"/>
    <sheet name="Septiembre 2017" sheetId="20" r:id="rId20"/>
    <sheet name="Octubre 2017" sheetId="21" r:id="rId21"/>
    <sheet name="Noviembre 2017" sheetId="22" r:id="rId22"/>
    <sheet name="Diciembre 2017" sheetId="23" r:id="rId23"/>
    <sheet name="Enero 2018" sheetId="24" r:id="rId24"/>
    <sheet name="Febrero 2018" sheetId="25" r:id="rId25"/>
    <sheet name="Marzo 2018" sheetId="26" r:id="rId26"/>
    <sheet name="Abril 2018" sheetId="27" r:id="rId27"/>
    <sheet name="Mayo 2018" sheetId="28" r:id="rId28"/>
    <sheet name="Junio 2018" sheetId="29" r:id="rId29"/>
    <sheet name="Julio 2018" sheetId="30" r:id="rId30"/>
    <sheet name="Agosto 2018" sheetId="31" r:id="rId31"/>
    <sheet name="Septiembre 2018" sheetId="32" r:id="rId32"/>
    <sheet name="Octubre 2018" sheetId="33" r:id="rId33"/>
    <sheet name="Noviembre 2018" sheetId="34" r:id="rId34"/>
    <sheet name="Diciembre 2018" sheetId="35" r:id="rId35"/>
    <sheet name="Enero 2019" sheetId="36" r:id="rId36"/>
    <sheet name="Febrero 2019" sheetId="37" r:id="rId37"/>
    <sheet name="Marzo 2019" sheetId="38" r:id="rId38"/>
    <sheet name="Abril 2019" sheetId="39" r:id="rId39"/>
    <sheet name="Mayo 2019" sheetId="40" r:id="rId40"/>
    <sheet name="Junio 2019" sheetId="41" r:id="rId41"/>
    <sheet name="Julio 2019" sheetId="42" r:id="rId42"/>
    <sheet name="Agosto 2019" sheetId="43" r:id="rId43"/>
    <sheet name="Septiembre 2019" sheetId="44" r:id="rId44"/>
    <sheet name="Octubre 2019" sheetId="45" r:id="rId45"/>
    <sheet name="Noviembre 2019" sheetId="46" r:id="rId46"/>
    <sheet name="Diciembre 2019" sheetId="47" r:id="rId47"/>
    <sheet name="Enero 2020" sheetId="48" r:id="rId48"/>
    <sheet name="Febrero 2020" sheetId="49" r:id="rId49"/>
    <sheet name="Marzo 2020" sheetId="50" r:id="rId50"/>
    <sheet name="Abril 2020" sheetId="51" r:id="rId51"/>
    <sheet name="Mayo 2020" sheetId="52" r:id="rId52"/>
    <sheet name="Junio 2020" sheetId="53" r:id="rId53"/>
    <sheet name="Julio 2020" sheetId="54" r:id="rId54"/>
    <sheet name="Agosto 2020" sheetId="55" r:id="rId55"/>
    <sheet name="Septiembre 2020" sheetId="56" r:id="rId56"/>
    <sheet name="Octubre 2020" sheetId="57" r:id="rId57"/>
    <sheet name="Noviembre 2020" sheetId="58" r:id="rId58"/>
    <sheet name="Diciembre 2020" sheetId="59" r:id="rId59"/>
    <sheet name="Enero 2021" sheetId="60" r:id="rId60"/>
    <sheet name="Febrero 2021 " sheetId="61" r:id="rId61"/>
    <sheet name="Marzo 2021" sheetId="62" r:id="rId62"/>
    <sheet name="Abril 2021" sheetId="63" r:id="rId63"/>
    <sheet name="Mayo 2021" sheetId="64" r:id="rId64"/>
    <sheet name="Junio 2021" sheetId="65" r:id="rId65"/>
    <sheet name="Agosto 2021" sheetId="67" r:id="rId66"/>
    <sheet name="Septiembre 2021" sheetId="68" r:id="rId67"/>
    <sheet name="Diciembre 2021" sheetId="69" r:id="rId68"/>
    <sheet name="Marzo 2022" sheetId="70" r:id="rId69"/>
    <sheet name="Junio 2022" sheetId="71" r:id="rId70"/>
    <sheet name="Agosto 2022" sheetId="72" r:id="rId71"/>
    <sheet name="Diciembre 2022" sheetId="73" r:id="rId72"/>
    <sheet name="Marzo 2023" sheetId="74" r:id="rId73"/>
    <sheet name="Septiembre 2023" sheetId="75" r:id="rId74"/>
    <sheet name="Diciembre 2023" sheetId="76" r:id="rId75"/>
    <sheet name="Marzo 2024" sheetId="77" r:id="rId76"/>
  </sheets>
  <definedNames>
    <definedName name="_xlnm.Print_Area" localSheetId="2">'Abril 2016'!$A$1:$H$40</definedName>
    <definedName name="_xlnm.Print_Area" localSheetId="14">'Abril 2017'!$A$1:$G$40</definedName>
    <definedName name="_xlnm.Print_Area" localSheetId="26">'Abril 2018'!$A$1:$G$40</definedName>
    <definedName name="_xlnm.Print_Area" localSheetId="38">'Abril 2019'!$A$1:$G$40</definedName>
    <definedName name="_xlnm.Print_Area" localSheetId="50">'Abril 2020'!$A$1:$G$40</definedName>
    <definedName name="_xlnm.Print_Area" localSheetId="62">'Abril 2021'!$A$1:$G$40</definedName>
    <definedName name="_xlnm.Print_Area" localSheetId="6">'Agosto 2016'!$A$1:$H$40</definedName>
    <definedName name="_xlnm.Print_Area" localSheetId="18">'Agosto 2017'!$A$1:$G$40</definedName>
    <definedName name="_xlnm.Print_Area" localSheetId="30">'Agosto 2018'!$A$1:$G$40</definedName>
    <definedName name="_xlnm.Print_Area" localSheetId="42">'Agosto 2019'!$A$1:$G$40</definedName>
    <definedName name="_xlnm.Print_Area" localSheetId="54">'Agosto 2020'!$A$1:$G$40</definedName>
    <definedName name="_xlnm.Print_Area" localSheetId="65">'Agosto 2021'!$A$1:$G$40</definedName>
    <definedName name="_xlnm.Print_Area" localSheetId="70">'Agosto 2022'!$A$1:$G$40</definedName>
    <definedName name="_xlnm.Print_Area" localSheetId="0">'Diciembre 2015'!$A$1:$H$40</definedName>
    <definedName name="_xlnm.Print_Area" localSheetId="10">'Diciembre 2016'!$A$1:$H$40</definedName>
    <definedName name="_xlnm.Print_Area" localSheetId="22">'Diciembre 2017'!$A$1:$G$40</definedName>
    <definedName name="_xlnm.Print_Area" localSheetId="34">'Diciembre 2018'!$A$1:$G$40</definedName>
    <definedName name="_xlnm.Print_Area" localSheetId="46">'Diciembre 2019'!$A$1:$G$40</definedName>
    <definedName name="_xlnm.Print_Area" localSheetId="58">'Diciembre 2020'!$A$1:$G$40</definedName>
    <definedName name="_xlnm.Print_Area" localSheetId="67">'Diciembre 2021'!$A$1:$G$40</definedName>
    <definedName name="_xlnm.Print_Area" localSheetId="71">'Diciembre 2022'!$A$1:$G$40</definedName>
    <definedName name="_xlnm.Print_Area" localSheetId="74">'Diciembre 2023'!$A$1:$G$38</definedName>
    <definedName name="_xlnm.Print_Area" localSheetId="11">'Enero 2017'!$A$1:$H$40</definedName>
    <definedName name="_xlnm.Print_Area" localSheetId="23">'Enero 2018'!$A$1:$G$40</definedName>
    <definedName name="_xlnm.Print_Area" localSheetId="35">'Enero 2019'!$A$1:$G$40</definedName>
    <definedName name="_xlnm.Print_Area" localSheetId="47">'Enero 2020'!$A$1:$G$40</definedName>
    <definedName name="_xlnm.Print_Area" localSheetId="59">'Enero 2021'!$A$1:$G$40</definedName>
    <definedName name="_xlnm.Print_Area" localSheetId="12">'Febrero 2017'!$A$1:$H$40</definedName>
    <definedName name="_xlnm.Print_Area" localSheetId="24">'Febrero 2018'!$A$1:$G$40</definedName>
    <definedName name="_xlnm.Print_Area" localSheetId="36">'Febrero 2019'!$A$1:$G$40</definedName>
    <definedName name="_xlnm.Print_Area" localSheetId="48">'Febrero 2020'!$A$1:$G$40</definedName>
    <definedName name="_xlnm.Print_Area" localSheetId="60">'Febrero 2021 '!$A$1:$G$40</definedName>
    <definedName name="_xlnm.Print_Area" localSheetId="5">'Julio 2016'!$A$1:$H$40</definedName>
    <definedName name="_xlnm.Print_Area" localSheetId="17">'Julio 2017'!$A$1:$G$40</definedName>
    <definedName name="_xlnm.Print_Area" localSheetId="29">'Julio 2018'!$A$1:$G$40</definedName>
    <definedName name="_xlnm.Print_Area" localSheetId="41">'Julio 2019'!$A$1:$G$40</definedName>
    <definedName name="_xlnm.Print_Area" localSheetId="53">'Julio 2020'!$A$1:$G$40</definedName>
    <definedName name="_xlnm.Print_Area" localSheetId="4">'Junio 2016'!$A$1:$H$40</definedName>
    <definedName name="_xlnm.Print_Area" localSheetId="16">'Junio 2017'!$A$1:$G$40</definedName>
    <definedName name="_xlnm.Print_Area" localSheetId="28">'Junio 2018'!$A$1:$G$40</definedName>
    <definedName name="_xlnm.Print_Area" localSheetId="40">'Junio 2019'!$A$1:$G$40</definedName>
    <definedName name="_xlnm.Print_Area" localSheetId="52">'Junio 2020'!$A$1:$G$40</definedName>
    <definedName name="_xlnm.Print_Area" localSheetId="64">'Junio 2021'!$A$1:$G$40</definedName>
    <definedName name="_xlnm.Print_Area" localSheetId="69">'Junio 2022'!$A$1:$G$40</definedName>
    <definedName name="_xlnm.Print_Area" localSheetId="1">'Marzo 2016'!$A$1:$H$40</definedName>
    <definedName name="_xlnm.Print_Area" localSheetId="13">'Marzo 2017'!$A$1:$G$40</definedName>
    <definedName name="_xlnm.Print_Area" localSheetId="25">'Marzo 2018'!$A$1:$G$40</definedName>
    <definedName name="_xlnm.Print_Area" localSheetId="37">'Marzo 2019'!$A$1:$G$40</definedName>
    <definedName name="_xlnm.Print_Area" localSheetId="49">'Marzo 2020'!$A$1:$G$40</definedName>
    <definedName name="_xlnm.Print_Area" localSheetId="61">'Marzo 2021'!$A$1:$G$40</definedName>
    <definedName name="_xlnm.Print_Area" localSheetId="68">'Marzo 2022'!$A$1:$G$40</definedName>
    <definedName name="_xlnm.Print_Area" localSheetId="72">'Marzo 2023'!$A$1:$G$40</definedName>
    <definedName name="_xlnm.Print_Area" localSheetId="75">'Marzo 2024'!$A$1:$G$38</definedName>
    <definedName name="_xlnm.Print_Area" localSheetId="3">'Mayo 2016'!$A$1:$H$40</definedName>
    <definedName name="_xlnm.Print_Area" localSheetId="15">'Mayo 2017'!$A$1:$G$40</definedName>
    <definedName name="_xlnm.Print_Area" localSheetId="27">'Mayo 2018'!$A$1:$G$40</definedName>
    <definedName name="_xlnm.Print_Area" localSheetId="39">'Mayo 2019'!$A$1:$G$40</definedName>
    <definedName name="_xlnm.Print_Area" localSheetId="51">'Mayo 2020'!$A$1:$G$40</definedName>
    <definedName name="_xlnm.Print_Area" localSheetId="63">'Mayo 2021'!$A$1:$G$40</definedName>
    <definedName name="_xlnm.Print_Area" localSheetId="9">'Noviembre 2016'!$A$1:$H$40</definedName>
    <definedName name="_xlnm.Print_Area" localSheetId="21">'Noviembre 2017'!$A$1:$G$40</definedName>
    <definedName name="_xlnm.Print_Area" localSheetId="33">'Noviembre 2018'!$A$1:$G$40</definedName>
    <definedName name="_xlnm.Print_Area" localSheetId="45">'Noviembre 2019'!$A$1:$G$40</definedName>
    <definedName name="_xlnm.Print_Area" localSheetId="57">'Noviembre 2020'!$A$1:$G$40</definedName>
    <definedName name="_xlnm.Print_Area" localSheetId="8">'Octubre 2016'!$A$1:$H$40</definedName>
    <definedName name="_xlnm.Print_Area" localSheetId="20">'Octubre 2017'!$A$1:$G$40</definedName>
    <definedName name="_xlnm.Print_Area" localSheetId="32">'Octubre 2018'!$A$1:$G$40</definedName>
    <definedName name="_xlnm.Print_Area" localSheetId="44">'Octubre 2019'!$A$1:$G$40</definedName>
    <definedName name="_xlnm.Print_Area" localSheetId="56">'Octubre 2020'!$A$1:$G$40</definedName>
    <definedName name="_xlnm.Print_Area" localSheetId="7">'Septiembre 2016'!$A$1:$H$40</definedName>
    <definedName name="_xlnm.Print_Area" localSheetId="19">'Septiembre 2017'!$A$1:$G$40</definedName>
    <definedName name="_xlnm.Print_Area" localSheetId="31">'Septiembre 2018'!$A$1:$G$40</definedName>
    <definedName name="_xlnm.Print_Area" localSheetId="43">'Septiembre 2019'!$A$1:$G$40</definedName>
    <definedName name="_xlnm.Print_Area" localSheetId="55">'Septiembre 2020'!$A$1:$G$40</definedName>
    <definedName name="_xlnm.Print_Area" localSheetId="66">'Septiembre 2021'!$A$1:$G$40</definedName>
    <definedName name="_xlnm.Print_Area" localSheetId="73">'Septiembre 2023'!$A$1:$G$38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7" l="1"/>
  <c r="G15" i="77" s="1"/>
  <c r="D13" i="77"/>
  <c r="E15" i="77" s="1"/>
  <c r="C13" i="77"/>
  <c r="C15" i="77"/>
  <c r="C14" i="77"/>
  <c r="E18" i="77"/>
  <c r="E14" i="77"/>
  <c r="C18" i="77"/>
  <c r="C17" i="77"/>
  <c r="C16" i="77"/>
  <c r="G14" i="77" l="1"/>
  <c r="G18" i="77"/>
  <c r="G17" i="77"/>
  <c r="G16" i="77"/>
  <c r="E17" i="77"/>
  <c r="E16" i="77"/>
  <c r="C18" i="76"/>
  <c r="C17" i="76"/>
  <c r="C16" i="76"/>
  <c r="C15" i="76"/>
  <c r="C14" i="76"/>
  <c r="F13" i="76"/>
  <c r="D13" i="76"/>
  <c r="C13" i="76"/>
  <c r="F13" i="75" l="1"/>
  <c r="C18" i="75" l="1"/>
  <c r="C17" i="75"/>
  <c r="C16" i="75"/>
  <c r="C15" i="75"/>
  <c r="C14" i="75"/>
  <c r="D13" i="75"/>
  <c r="C13" i="75" s="1"/>
  <c r="C16" i="74" l="1"/>
  <c r="C17" i="74"/>
  <c r="C18" i="74"/>
  <c r="C19" i="74"/>
  <c r="C20" i="74"/>
  <c r="C15" i="74"/>
  <c r="D15" i="74"/>
  <c r="C20" i="73" l="1"/>
  <c r="C19" i="73"/>
  <c r="C18" i="73"/>
  <c r="C17" i="73"/>
  <c r="C16" i="73"/>
  <c r="C15" i="73"/>
  <c r="C17" i="72" l="1"/>
  <c r="C18" i="72"/>
  <c r="C19" i="72"/>
  <c r="C20" i="72"/>
  <c r="C16" i="72"/>
  <c r="C15" i="72"/>
  <c r="C16" i="71" l="1"/>
  <c r="C17" i="71"/>
  <c r="C18" i="71"/>
  <c r="C19" i="71"/>
  <c r="C20" i="71"/>
  <c r="F15" i="71"/>
  <c r="G17" i="71" s="1"/>
  <c r="D15" i="71"/>
  <c r="E20" i="71" s="1"/>
  <c r="E19" i="71" l="1"/>
  <c r="E18" i="71"/>
  <c r="G19" i="71"/>
  <c r="E17" i="71"/>
  <c r="G20" i="71"/>
  <c r="G16" i="71"/>
  <c r="G15" i="71" s="1"/>
  <c r="G18" i="71"/>
  <c r="E16" i="71"/>
  <c r="C15" i="71"/>
  <c r="E17" i="69"/>
  <c r="C20" i="69"/>
  <c r="C19" i="69"/>
  <c r="C18" i="69"/>
  <c r="C17" i="69"/>
  <c r="C16" i="69"/>
  <c r="D15" i="69"/>
  <c r="E18" i="69" s="1"/>
  <c r="F15" i="69"/>
  <c r="G16" i="69" s="1"/>
  <c r="E15" i="71" l="1"/>
  <c r="G19" i="69"/>
  <c r="G15" i="69"/>
  <c r="E19" i="69"/>
  <c r="E20" i="69"/>
  <c r="C15" i="69"/>
  <c r="G17" i="69"/>
  <c r="G18" i="69"/>
  <c r="G20" i="69"/>
  <c r="E15" i="69"/>
  <c r="E16" i="69"/>
  <c r="F15" i="41"/>
  <c r="G20" i="41" s="1"/>
  <c r="D15" i="41"/>
  <c r="E17" i="41" s="1"/>
  <c r="C20" i="41"/>
  <c r="C19" i="41"/>
  <c r="C18" i="41"/>
  <c r="C17" i="41"/>
  <c r="C16" i="41"/>
  <c r="E18" i="41" l="1"/>
  <c r="E19" i="41"/>
  <c r="G17" i="41"/>
  <c r="G18" i="41"/>
  <c r="C15" i="41"/>
  <c r="G19" i="41"/>
  <c r="G16" i="41"/>
  <c r="E16" i="41"/>
  <c r="E20" i="41"/>
  <c r="C20" i="39"/>
  <c r="C19" i="39"/>
  <c r="C18" i="39"/>
  <c r="C17" i="39"/>
  <c r="C16" i="39"/>
  <c r="F15" i="39"/>
  <c r="G19" i="39" s="1"/>
  <c r="D15" i="39"/>
  <c r="E18" i="39" s="1"/>
  <c r="G15" i="41" l="1"/>
  <c r="E15" i="41"/>
  <c r="G16" i="39"/>
  <c r="G20" i="39"/>
  <c r="E16" i="39"/>
  <c r="E17" i="39"/>
  <c r="G18" i="39"/>
  <c r="C15" i="39"/>
  <c r="G17" i="39"/>
  <c r="E20" i="39"/>
  <c r="E19" i="39"/>
  <c r="C20" i="38"/>
  <c r="C19" i="38"/>
  <c r="C18" i="38"/>
  <c r="C17" i="38"/>
  <c r="C16" i="38"/>
  <c r="F15" i="38"/>
  <c r="G19" i="38" s="1"/>
  <c r="D15" i="38"/>
  <c r="E18" i="38" s="1"/>
  <c r="E17" i="38" l="1"/>
  <c r="E16" i="38"/>
  <c r="G18" i="38"/>
  <c r="C15" i="38"/>
  <c r="G17" i="38"/>
  <c r="G16" i="38"/>
  <c r="G20" i="38"/>
  <c r="E20" i="38"/>
  <c r="E19" i="38"/>
  <c r="C20" i="37"/>
  <c r="C19" i="37"/>
  <c r="C18" i="37"/>
  <c r="C17" i="37"/>
  <c r="C16" i="37"/>
  <c r="F15" i="37"/>
  <c r="G18" i="37" s="1"/>
  <c r="D15" i="37"/>
  <c r="E17" i="37" s="1"/>
  <c r="C15" i="37" l="1"/>
  <c r="G16" i="37"/>
  <c r="E16" i="37"/>
  <c r="G17" i="37"/>
  <c r="G20" i="37"/>
  <c r="E20" i="37"/>
  <c r="E19" i="37"/>
  <c r="E18" i="37"/>
  <c r="G19" i="37"/>
  <c r="C20" i="36"/>
  <c r="C19" i="36"/>
  <c r="C18" i="36"/>
  <c r="C17" i="36"/>
  <c r="C16" i="36"/>
  <c r="F15" i="36"/>
  <c r="G20" i="36" s="1"/>
  <c r="D15" i="36"/>
  <c r="E19" i="36" s="1"/>
  <c r="E16" i="36" l="1"/>
  <c r="E18" i="36"/>
  <c r="E17" i="36"/>
  <c r="C15" i="36"/>
  <c r="E20" i="36"/>
  <c r="G19" i="36"/>
  <c r="G18" i="36"/>
  <c r="G17" i="36"/>
  <c r="G16" i="36"/>
  <c r="C20" i="35"/>
  <c r="C19" i="35"/>
  <c r="C18" i="35"/>
  <c r="C17" i="35"/>
  <c r="C16" i="35"/>
  <c r="F15" i="35"/>
  <c r="G20" i="35" s="1"/>
  <c r="D15" i="35"/>
  <c r="E19" i="35" s="1"/>
  <c r="C15" i="35" l="1"/>
  <c r="E16" i="35"/>
  <c r="E20" i="35"/>
  <c r="E18" i="35"/>
  <c r="E17" i="35"/>
  <c r="G19" i="35"/>
  <c r="G18" i="35"/>
  <c r="G17" i="35"/>
  <c r="G16" i="35"/>
  <c r="C20" i="34"/>
  <c r="C19" i="34"/>
  <c r="C18" i="34"/>
  <c r="C17" i="34"/>
  <c r="C16" i="34"/>
  <c r="F15" i="34"/>
  <c r="G20" i="34" s="1"/>
  <c r="D15" i="34"/>
  <c r="E17" i="34" s="1"/>
  <c r="C15" i="34" l="1"/>
  <c r="G16" i="34"/>
  <c r="E16" i="34"/>
  <c r="E20" i="34"/>
  <c r="G17" i="34"/>
  <c r="E19" i="34"/>
  <c r="E18" i="34"/>
  <c r="G19" i="34"/>
  <c r="G18" i="34"/>
  <c r="C20" i="33"/>
  <c r="C19" i="33"/>
  <c r="C18" i="33"/>
  <c r="C17" i="33"/>
  <c r="C16" i="33"/>
  <c r="F15" i="33"/>
  <c r="G17" i="33" s="1"/>
  <c r="D15" i="33"/>
  <c r="E20" i="33" s="1"/>
  <c r="G20" i="33" l="1"/>
  <c r="G16" i="33"/>
  <c r="C15" i="33"/>
  <c r="E19" i="33"/>
  <c r="E18" i="33"/>
  <c r="G19" i="33"/>
  <c r="E17" i="33"/>
  <c r="G18" i="33"/>
  <c r="E16" i="33"/>
  <c r="C20" i="32"/>
  <c r="C19" i="32"/>
  <c r="C18" i="32"/>
  <c r="C17" i="32"/>
  <c r="C16" i="32"/>
  <c r="F15" i="32"/>
  <c r="G20" i="32" s="1"/>
  <c r="D15" i="32"/>
  <c r="E19" i="32" s="1"/>
  <c r="G16" i="32" l="1"/>
  <c r="C15" i="32"/>
  <c r="E18" i="32"/>
  <c r="G19" i="32"/>
  <c r="E17" i="32"/>
  <c r="G18" i="32"/>
  <c r="E16" i="32"/>
  <c r="G17" i="32"/>
  <c r="E20" i="32"/>
  <c r="C20" i="31"/>
  <c r="C19" i="31"/>
  <c r="C18" i="31"/>
  <c r="C17" i="31"/>
  <c r="C16" i="31"/>
  <c r="F15" i="31"/>
  <c r="G20" i="31" s="1"/>
  <c r="D15" i="31"/>
  <c r="E19" i="31" s="1"/>
  <c r="E18" i="31" l="1"/>
  <c r="C15" i="31"/>
  <c r="E17" i="31"/>
  <c r="G18" i="31"/>
  <c r="E16" i="31"/>
  <c r="G17" i="31"/>
  <c r="E20" i="31"/>
  <c r="G19" i="31"/>
  <c r="G16" i="31"/>
  <c r="C20" i="30"/>
  <c r="C19" i="30"/>
  <c r="C18" i="30"/>
  <c r="C17" i="30"/>
  <c r="C16" i="30"/>
  <c r="F15" i="30"/>
  <c r="G19" i="30" s="1"/>
  <c r="D15" i="30"/>
  <c r="E18" i="30" s="1"/>
  <c r="G16" i="30" l="1"/>
  <c r="G18" i="30"/>
  <c r="G17" i="30"/>
  <c r="G20" i="30"/>
  <c r="E20" i="30"/>
  <c r="C15" i="30"/>
  <c r="E17" i="30"/>
  <c r="E16" i="30"/>
  <c r="E19" i="30"/>
  <c r="C20" i="29"/>
  <c r="C19" i="29"/>
  <c r="C18" i="29"/>
  <c r="C17" i="29"/>
  <c r="C16" i="29"/>
  <c r="F15" i="29"/>
  <c r="G19" i="29" s="1"/>
  <c r="D15" i="29"/>
  <c r="E17" i="29" s="1"/>
  <c r="G16" i="29" l="1"/>
  <c r="G18" i="29"/>
  <c r="G20" i="29"/>
  <c r="E20" i="29"/>
  <c r="E16" i="29"/>
  <c r="C15" i="29"/>
  <c r="G17" i="29"/>
  <c r="E19" i="29"/>
  <c r="E18" i="29"/>
  <c r="C20" i="28"/>
  <c r="C19" i="28"/>
  <c r="C18" i="28"/>
  <c r="C17" i="28"/>
  <c r="C16" i="28"/>
  <c r="F15" i="28"/>
  <c r="G20" i="28" s="1"/>
  <c r="D15" i="28"/>
  <c r="E19" i="28" s="1"/>
  <c r="G16" i="28" l="1"/>
  <c r="C15" i="28"/>
  <c r="E18" i="28"/>
  <c r="G19" i="28"/>
  <c r="E17" i="28"/>
  <c r="G18" i="28"/>
  <c r="E16" i="28"/>
  <c r="G17" i="28"/>
  <c r="E20" i="28"/>
  <c r="C20" i="27"/>
  <c r="C19" i="27"/>
  <c r="C18" i="27"/>
  <c r="C17" i="27"/>
  <c r="C16" i="27"/>
  <c r="F15" i="27"/>
  <c r="G17" i="27" s="1"/>
  <c r="D15" i="27"/>
  <c r="E20" i="27" s="1"/>
  <c r="G20" i="27" l="1"/>
  <c r="C15" i="27"/>
  <c r="G18" i="27"/>
  <c r="G16" i="27"/>
  <c r="E19" i="27"/>
  <c r="E18" i="27"/>
  <c r="G19" i="27"/>
  <c r="E17" i="27"/>
  <c r="E16" i="27"/>
  <c r="C20" i="26"/>
  <c r="C19" i="26"/>
  <c r="C18" i="26"/>
  <c r="C17" i="26"/>
  <c r="C16" i="26"/>
  <c r="F15" i="26"/>
  <c r="G20" i="26" s="1"/>
  <c r="D15" i="26"/>
  <c r="E19" i="26" s="1"/>
  <c r="E17" i="26" l="1"/>
  <c r="C15" i="26"/>
  <c r="E20" i="26"/>
  <c r="E16" i="26"/>
  <c r="E18" i="26"/>
  <c r="G19" i="26"/>
  <c r="G18" i="26"/>
  <c r="G17" i="26"/>
  <c r="G16" i="26"/>
  <c r="C20" i="25"/>
  <c r="C19" i="25"/>
  <c r="C18" i="25"/>
  <c r="C17" i="25"/>
  <c r="C16" i="25"/>
  <c r="F15" i="25"/>
  <c r="G20" i="25" s="1"/>
  <c r="D15" i="25"/>
  <c r="E19" i="25" s="1"/>
  <c r="E16" i="25" l="1"/>
  <c r="E18" i="25"/>
  <c r="E17" i="25"/>
  <c r="C15" i="25"/>
  <c r="E20" i="25"/>
  <c r="G19" i="25"/>
  <c r="G18" i="25"/>
  <c r="G17" i="25"/>
  <c r="G16" i="25"/>
  <c r="C16" i="24"/>
  <c r="C20" i="24"/>
  <c r="C19" i="24"/>
  <c r="C18" i="24"/>
  <c r="C17" i="24"/>
  <c r="F15" i="24"/>
  <c r="G17" i="24" s="1"/>
  <c r="D15" i="24"/>
  <c r="E20" i="24" s="1"/>
  <c r="C15" i="24" l="1"/>
  <c r="G16" i="24"/>
  <c r="G20" i="24"/>
  <c r="E18" i="24"/>
  <c r="G19" i="24"/>
  <c r="E17" i="24"/>
  <c r="G18" i="24"/>
  <c r="E19" i="24"/>
  <c r="E16" i="24"/>
  <c r="C20" i="23"/>
  <c r="C19" i="23"/>
  <c r="C18" i="23"/>
  <c r="C17" i="23"/>
  <c r="C16" i="23"/>
  <c r="F15" i="23"/>
  <c r="G19" i="23" s="1"/>
  <c r="D15" i="23"/>
  <c r="E18" i="23" s="1"/>
  <c r="G17" i="23" l="1"/>
  <c r="G20" i="23"/>
  <c r="G16" i="23"/>
  <c r="G18" i="23"/>
  <c r="E20" i="23"/>
  <c r="C15" i="23"/>
  <c r="E17" i="23"/>
  <c r="E16" i="23"/>
  <c r="E19" i="23"/>
  <c r="C20" i="22"/>
  <c r="C19" i="22"/>
  <c r="C18" i="22"/>
  <c r="C17" i="22"/>
  <c r="C16" i="22"/>
  <c r="F15" i="22"/>
  <c r="G17" i="22" s="1"/>
  <c r="D15" i="22"/>
  <c r="E20" i="22" s="1"/>
  <c r="G16" i="22" l="1"/>
  <c r="G20" i="22"/>
  <c r="C15" i="22"/>
  <c r="E19" i="22"/>
  <c r="E18" i="22"/>
  <c r="G19" i="22"/>
  <c r="E17" i="22"/>
  <c r="G18" i="22"/>
  <c r="E16" i="22"/>
  <c r="C16" i="21"/>
  <c r="C20" i="21"/>
  <c r="C19" i="21"/>
  <c r="C18" i="21"/>
  <c r="C17" i="21"/>
  <c r="C15" i="21" l="1"/>
  <c r="D15" i="21"/>
  <c r="E17" i="21" s="1"/>
  <c r="F15" i="21"/>
  <c r="G20" i="21" s="1"/>
  <c r="E18" i="21" l="1"/>
  <c r="E19" i="21"/>
  <c r="E16" i="21"/>
  <c r="G17" i="21"/>
  <c r="E20" i="21"/>
  <c r="G19" i="21"/>
  <c r="G18" i="21"/>
  <c r="G16" i="21"/>
  <c r="F15" i="20"/>
  <c r="G19" i="20" s="1"/>
  <c r="G17" i="20"/>
  <c r="D15" i="20"/>
  <c r="E18" i="20" s="1"/>
  <c r="C20" i="20"/>
  <c r="C19" i="20"/>
  <c r="C18" i="20"/>
  <c r="C17" i="20"/>
  <c r="C16" i="20"/>
  <c r="G20" i="20" l="1"/>
  <c r="C15" i="20"/>
  <c r="E19" i="20"/>
  <c r="E17" i="20"/>
  <c r="E20" i="20"/>
  <c r="E16" i="20"/>
  <c r="G18" i="20"/>
  <c r="G16" i="20"/>
  <c r="C20" i="14"/>
  <c r="C19" i="14"/>
  <c r="C18" i="14"/>
  <c r="C17" i="14"/>
  <c r="C16" i="14"/>
  <c r="F15" i="14"/>
  <c r="G17" i="14" s="1"/>
  <c r="D15" i="14"/>
  <c r="E20" i="14" s="1"/>
  <c r="E18" i="14" l="1"/>
  <c r="E19" i="14"/>
  <c r="C15" i="14"/>
  <c r="G16" i="14"/>
  <c r="G20" i="14"/>
  <c r="G19" i="14"/>
  <c r="E17" i="14"/>
  <c r="G18" i="14"/>
  <c r="E16" i="14"/>
  <c r="F15" i="13"/>
  <c r="E15" i="14" l="1"/>
  <c r="G15" i="14"/>
  <c r="C20" i="13"/>
  <c r="C19" i="13"/>
  <c r="C18" i="13"/>
  <c r="C17" i="13"/>
  <c r="C16" i="13"/>
  <c r="G20" i="13"/>
  <c r="D15" i="13"/>
  <c r="E19" i="13" s="1"/>
  <c r="C15" i="13" l="1"/>
  <c r="G18" i="13"/>
  <c r="G19" i="13"/>
  <c r="E17" i="13"/>
  <c r="E16" i="13"/>
  <c r="G17" i="13"/>
  <c r="E20" i="13"/>
  <c r="E18" i="13"/>
  <c r="G16" i="13"/>
  <c r="C20" i="12"/>
  <c r="C19" i="12"/>
  <c r="C18" i="12"/>
  <c r="C17" i="12"/>
  <c r="C16" i="12"/>
  <c r="F15" i="12"/>
  <c r="G20" i="12" s="1"/>
  <c r="D15" i="12"/>
  <c r="E19" i="12" s="1"/>
  <c r="G15" i="13" l="1"/>
  <c r="E15" i="13"/>
  <c r="E18" i="12"/>
  <c r="C15" i="12"/>
  <c r="G18" i="12"/>
  <c r="G17" i="12"/>
  <c r="G19" i="12"/>
  <c r="E17" i="12"/>
  <c r="E16" i="12"/>
  <c r="E20" i="12"/>
  <c r="G16" i="12"/>
  <c r="C20" i="11"/>
  <c r="C19" i="11"/>
  <c r="C18" i="11"/>
  <c r="C17" i="11"/>
  <c r="C16" i="11"/>
  <c r="F15" i="11"/>
  <c r="G20" i="11" s="1"/>
  <c r="D15" i="11"/>
  <c r="E19" i="11" s="1"/>
  <c r="G18" i="11" l="1"/>
  <c r="E18" i="11"/>
  <c r="G17" i="11"/>
  <c r="G15" i="12"/>
  <c r="E15" i="12"/>
  <c r="G19" i="11"/>
  <c r="C15" i="11"/>
  <c r="E17" i="11"/>
  <c r="E16" i="11"/>
  <c r="E20" i="11"/>
  <c r="G16" i="11"/>
  <c r="C20" i="10"/>
  <c r="C19" i="10"/>
  <c r="C18" i="10"/>
  <c r="C17" i="10"/>
  <c r="C16" i="10"/>
  <c r="F15" i="10"/>
  <c r="G20" i="10" s="1"/>
  <c r="D15" i="10"/>
  <c r="E19" i="10" s="1"/>
  <c r="C20" i="9"/>
  <c r="C19" i="9"/>
  <c r="C18" i="9"/>
  <c r="C17" i="9"/>
  <c r="C16" i="9"/>
  <c r="F15" i="9"/>
  <c r="G18" i="9" s="1"/>
  <c r="D15" i="9"/>
  <c r="E17" i="9" s="1"/>
  <c r="E18" i="10" l="1"/>
  <c r="G18" i="10"/>
  <c r="E18" i="9"/>
  <c r="E20" i="9"/>
  <c r="E19" i="9"/>
  <c r="E16" i="9"/>
  <c r="C15" i="10"/>
  <c r="G19" i="10"/>
  <c r="G15" i="11"/>
  <c r="G17" i="9"/>
  <c r="C15" i="9"/>
  <c r="E15" i="11"/>
  <c r="E17" i="10"/>
  <c r="E16" i="10"/>
  <c r="G17" i="10"/>
  <c r="E20" i="10"/>
  <c r="G16" i="10"/>
  <c r="G16" i="9"/>
  <c r="G20" i="9"/>
  <c r="G19" i="9"/>
  <c r="C16" i="8"/>
  <c r="C20" i="8"/>
  <c r="C19" i="8"/>
  <c r="C18" i="8"/>
  <c r="C17" i="8"/>
  <c r="F15" i="8"/>
  <c r="G19" i="8" s="1"/>
  <c r="D15" i="8"/>
  <c r="E17" i="8" s="1"/>
  <c r="E15" i="9" l="1"/>
  <c r="G15" i="10"/>
  <c r="E15" i="10"/>
  <c r="G15" i="9"/>
  <c r="G18" i="8"/>
  <c r="G17" i="8"/>
  <c r="C15" i="8"/>
  <c r="E16" i="8"/>
  <c r="E20" i="8"/>
  <c r="G16" i="8"/>
  <c r="E19" i="8"/>
  <c r="G20" i="8"/>
  <c r="E18" i="8"/>
  <c r="C20" i="7"/>
  <c r="C19" i="7"/>
  <c r="C18" i="7"/>
  <c r="C17" i="7"/>
  <c r="C16" i="7"/>
  <c r="F15" i="7"/>
  <c r="G17" i="7" s="1"/>
  <c r="D15" i="7"/>
  <c r="E20" i="7" s="1"/>
  <c r="E18" i="7" l="1"/>
  <c r="E19" i="7"/>
  <c r="C15" i="7"/>
  <c r="E15" i="8"/>
  <c r="G15" i="8"/>
  <c r="G16" i="7"/>
  <c r="G20" i="7"/>
  <c r="E17" i="7"/>
  <c r="G18" i="7"/>
  <c r="G19" i="7"/>
  <c r="E16" i="7"/>
  <c r="C20" i="6"/>
  <c r="C19" i="6"/>
  <c r="C18" i="6"/>
  <c r="C17" i="6"/>
  <c r="C16" i="6"/>
  <c r="F15" i="6"/>
  <c r="G18" i="6" s="1"/>
  <c r="D15" i="6"/>
  <c r="E17" i="6" s="1"/>
  <c r="E16" i="6" l="1"/>
  <c r="C15" i="6"/>
  <c r="G17" i="6"/>
  <c r="E15" i="7"/>
  <c r="G15" i="7"/>
  <c r="E20" i="6"/>
  <c r="G16" i="6"/>
  <c r="E19" i="6"/>
  <c r="G20" i="6"/>
  <c r="E18" i="6"/>
  <c r="G19" i="6"/>
  <c r="F15" i="5"/>
  <c r="G20" i="5" s="1"/>
  <c r="D15" i="5"/>
  <c r="E16" i="5" s="1"/>
  <c r="C15" i="5"/>
  <c r="E15" i="6" l="1"/>
  <c r="G15" i="6"/>
  <c r="E19" i="5"/>
  <c r="E17" i="5"/>
  <c r="E18" i="5"/>
  <c r="E20" i="5"/>
  <c r="G17" i="5"/>
  <c r="G19" i="5"/>
  <c r="G16" i="5"/>
  <c r="G18" i="5"/>
  <c r="F15" i="4"/>
  <c r="G20" i="4" s="1"/>
  <c r="D15" i="4"/>
  <c r="E20" i="4" s="1"/>
  <c r="C15" i="4"/>
  <c r="F15" i="3"/>
  <c r="G19" i="3" s="1"/>
  <c r="D15" i="3"/>
  <c r="E19" i="3" s="1"/>
  <c r="C15" i="3"/>
  <c r="E17" i="4" l="1"/>
  <c r="E15" i="5"/>
  <c r="G15" i="5"/>
  <c r="G16" i="3"/>
  <c r="G18" i="3"/>
  <c r="G20" i="3"/>
  <c r="E19" i="4"/>
  <c r="G17" i="4"/>
  <c r="G19" i="4"/>
  <c r="E16" i="4"/>
  <c r="E18" i="4"/>
  <c r="G16" i="4"/>
  <c r="G18" i="4"/>
  <c r="E16" i="3"/>
  <c r="E18" i="3"/>
  <c r="E20" i="3"/>
  <c r="E17" i="3"/>
  <c r="G17" i="3"/>
  <c r="C15" i="2"/>
  <c r="D15" i="2"/>
  <c r="E18" i="2" s="1"/>
  <c r="F15" i="2"/>
  <c r="G16" i="2" s="1"/>
  <c r="G17" i="2"/>
  <c r="E16" i="2" l="1"/>
  <c r="E17" i="2"/>
  <c r="E20" i="2"/>
  <c r="G19" i="2"/>
  <c r="E19" i="2"/>
  <c r="G15" i="4"/>
  <c r="E15" i="4"/>
  <c r="G15" i="3"/>
  <c r="E15" i="3"/>
  <c r="G20" i="2"/>
  <c r="G18" i="2"/>
  <c r="F15" i="1"/>
  <c r="D15" i="1"/>
  <c r="E19" i="1" s="1"/>
  <c r="C15" i="1"/>
  <c r="G15" i="2" l="1"/>
  <c r="E15" i="2"/>
  <c r="G16" i="1"/>
  <c r="G20" i="1"/>
  <c r="G17" i="1"/>
  <c r="G18" i="1"/>
  <c r="G19" i="1"/>
  <c r="E16" i="1"/>
  <c r="E18" i="1"/>
  <c r="E20" i="1"/>
  <c r="E17" i="1"/>
  <c r="E15" i="1" l="1"/>
  <c r="G15" i="1"/>
</calcChain>
</file>

<file path=xl/sharedStrings.xml><?xml version="1.0" encoding="utf-8"?>
<sst xmlns="http://schemas.openxmlformats.org/spreadsheetml/2006/main" count="1520" uniqueCount="96">
  <si>
    <t xml:space="preserve">Cuadro 4_005 </t>
  </si>
  <si>
    <t>Superintendencia de Salud y Riesgos Laborales</t>
  </si>
  <si>
    <t>Accesos de los Servicios de la Oficina Virtual por Tipo de Usuarios</t>
  </si>
  <si>
    <t>Usuarios Tipos</t>
  </si>
  <si>
    <t>Total Usuarios que Accesan</t>
  </si>
  <si>
    <t>Mujeres</t>
  </si>
  <si>
    <t>Hombres</t>
  </si>
  <si>
    <t>Accesos</t>
  </si>
  <si>
    <t>%</t>
  </si>
  <si>
    <t>Total</t>
  </si>
  <si>
    <t>Instituciones Públicas</t>
  </si>
  <si>
    <t>Empresas Privadas</t>
  </si>
  <si>
    <t>Personales</t>
  </si>
  <si>
    <t>Promotores de Salud</t>
  </si>
  <si>
    <t>Profesionales de la Salud</t>
  </si>
  <si>
    <t>Fuente: Base de Datos de Usuarios Oficinal Virtual de la SISALRIL</t>
  </si>
  <si>
    <t xml:space="preserve">                   Fuente: Base de Datos de Usuarios Oficinal Virtual de la SISALRIL</t>
  </si>
  <si>
    <t>Accesos de los Servicios de la Oficina Virtual por Tipo de Usuarios según sexo</t>
  </si>
  <si>
    <t>Accesos de los Servicios de la Oficina Virtual por Tipo de Usuarios según Sexo</t>
  </si>
  <si>
    <t>Al Mes de Diciembre de 2016</t>
  </si>
  <si>
    <t>Al mes de Noviembre de 2016</t>
  </si>
  <si>
    <t>Al mes de Octubre de 2016</t>
  </si>
  <si>
    <t>Al mes de Septiembre de 2016</t>
  </si>
  <si>
    <t>Al mes de Agosto de 2016</t>
  </si>
  <si>
    <t>Al mes de Julio de 2016</t>
  </si>
  <si>
    <t>Al mes de Junio de 2016</t>
  </si>
  <si>
    <t>Al mes de Mayo de 2016</t>
  </si>
  <si>
    <t>Al mes de Abril de 2016</t>
  </si>
  <si>
    <t>Al mes de Marzo de 2016</t>
  </si>
  <si>
    <t>Al mes de Diciembre de 2015</t>
  </si>
  <si>
    <t>Al Mes de Enero de 2017</t>
  </si>
  <si>
    <t>Al Mes de Febrero de 2017</t>
  </si>
  <si>
    <t>Al Mes de Marzo de 2017</t>
  </si>
  <si>
    <t>Al Mes de Abril de 2017</t>
  </si>
  <si>
    <t>Al Mes de Mayo de 2017</t>
  </si>
  <si>
    <t>Al Mes de Junio de 2017</t>
  </si>
  <si>
    <t xml:space="preserve">                                                                 Fuente: Base de Datos de Usuarios Oficinal Virtual de la SISALRIL</t>
  </si>
  <si>
    <t>Al Mes de Julio de 2017</t>
  </si>
  <si>
    <t>Al Mes de Agosto de 2017</t>
  </si>
  <si>
    <t>Al Mes de Septiembre de 2017</t>
  </si>
  <si>
    <t>Al Mes de Octubre de 2017</t>
  </si>
  <si>
    <t>Al Mes de Noviembre de 2017</t>
  </si>
  <si>
    <t>Al Mes de Diciembre de 2017</t>
  </si>
  <si>
    <t>Al Mes de Enero de 2018</t>
  </si>
  <si>
    <t>Al Mes de Febrero de 2018</t>
  </si>
  <si>
    <t>Al Mes de Marzo de 2018</t>
  </si>
  <si>
    <t>Al Mes de Abril de 2018</t>
  </si>
  <si>
    <t>Al Mes de Mayo de 2018</t>
  </si>
  <si>
    <t>Al Mes de Junio de 2018</t>
  </si>
  <si>
    <t>Al Mes de Julio de 2018</t>
  </si>
  <si>
    <t>Al Mes de Agosto de 2018</t>
  </si>
  <si>
    <t>Al Mes de Septiembre de 2018</t>
  </si>
  <si>
    <t>Al Mes de Octubre de 2018</t>
  </si>
  <si>
    <t>Al Mes de Noviembre de 2018</t>
  </si>
  <si>
    <t>Al Mes de Diciembre de 2018</t>
  </si>
  <si>
    <t>Al Mes de Enero de 2019</t>
  </si>
  <si>
    <t>Al Mes de Febrero de 2019</t>
  </si>
  <si>
    <t>Al Mes de Marzo de 2019</t>
  </si>
  <si>
    <t>Al Mes de Abril de 2019</t>
  </si>
  <si>
    <t>Al mes de Mayo de 2019</t>
  </si>
  <si>
    <t>Al mes de Junio de 2019</t>
  </si>
  <si>
    <t>Al mes de Julio de 2019</t>
  </si>
  <si>
    <t>Al mes de Agosto de 2019</t>
  </si>
  <si>
    <t>Al mes de Septiembre de 2019</t>
  </si>
  <si>
    <t>Al mes de Octubre de 2019</t>
  </si>
  <si>
    <t>Al mes de Noviembre de 2019</t>
  </si>
  <si>
    <t>Al mes de Diciembre de 2019</t>
  </si>
  <si>
    <t>Al mes de Enero de 2020</t>
  </si>
  <si>
    <t>Al mes de Febrero de 2020</t>
  </si>
  <si>
    <t>Al mes de Marzo de 2020</t>
  </si>
  <si>
    <t>Al mes de Abril de 2020</t>
  </si>
  <si>
    <t>Al mes de Mayo de 2020</t>
  </si>
  <si>
    <t>Al mes de Junio de 2020</t>
  </si>
  <si>
    <t>Al mes de Julio de 2020</t>
  </si>
  <si>
    <t>Al mes de Agosto de 2020</t>
  </si>
  <si>
    <t>Al mes de Septiembre de 2020</t>
  </si>
  <si>
    <t>Al mes de Octubre de 2020</t>
  </si>
  <si>
    <t>Al mes de Noviembre de 2020</t>
  </si>
  <si>
    <t>Al mes de Diciembre de 2020</t>
  </si>
  <si>
    <t>Al mes de Enero de 2021</t>
  </si>
  <si>
    <t>Al mes de Febrero de 2021</t>
  </si>
  <si>
    <t>Al mes de Marzo de 2021</t>
  </si>
  <si>
    <t>Al mes de Abril de 2021</t>
  </si>
  <si>
    <t>Al mes de Mayo de 2021</t>
  </si>
  <si>
    <t>Al mes de Junio de 2021</t>
  </si>
  <si>
    <t>Al mes de Agosto de 2021</t>
  </si>
  <si>
    <t>Al mes de Septiembre de 2021</t>
  </si>
  <si>
    <t>Al mes de Diciembre de 2021</t>
  </si>
  <si>
    <t>Al mes de Marzo de 2022</t>
  </si>
  <si>
    <t>Al mes de Junio de 2022</t>
  </si>
  <si>
    <t>Al mes de Agosto de 2022</t>
  </si>
  <si>
    <t>Al mes de Diciembre de 2022</t>
  </si>
  <si>
    <t>Al mes de Marzo de 2023</t>
  </si>
  <si>
    <t>Al mes de Septiembre de 2023</t>
  </si>
  <si>
    <t>Al mes de Diciembre de 2023</t>
  </si>
  <si>
    <t xml:space="preserve">Al mes de Marzo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</si>
</sst>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</cellStyleXfs>
  <cellXfs count="205">
    <xf numFmtId="0" fontId="0" fillId="0" borderId="0" xfId="0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4" fillId="0" borderId="0" xfId="3" applyAlignment="1" applyProtection="1"/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right" vertical="center"/>
    </xf>
    <xf numFmtId="0" fontId="16" fillId="3" borderId="15" xfId="0" applyFont="1" applyFill="1" applyBorder="1" applyAlignment="1">
      <alignment horizontal="right" vertical="center"/>
    </xf>
    <xf numFmtId="0" fontId="17" fillId="4" borderId="10" xfId="0" applyFont="1" applyFill="1" applyBorder="1" applyAlignment="1">
      <alignment horizontal="left" vertical="center"/>
    </xf>
    <xf numFmtId="3" fontId="18" fillId="4" borderId="16" xfId="1" applyNumberFormat="1" applyFont="1" applyFill="1" applyBorder="1" applyAlignment="1">
      <alignment vertical="center"/>
    </xf>
    <xf numFmtId="164" fontId="18" fillId="4" borderId="16" xfId="2" applyNumberFormat="1" applyFont="1" applyFill="1" applyBorder="1" applyAlignment="1">
      <alignment vertical="center"/>
    </xf>
    <xf numFmtId="164" fontId="18" fillId="4" borderId="17" xfId="2" applyNumberFormat="1" applyFont="1" applyFill="1" applyBorder="1" applyAlignment="1">
      <alignment vertical="center"/>
    </xf>
    <xf numFmtId="0" fontId="19" fillId="0" borderId="10" xfId="0" applyFont="1" applyFill="1" applyBorder="1"/>
    <xf numFmtId="3" fontId="20" fillId="5" borderId="16" xfId="1" applyNumberFormat="1" applyFont="1" applyFill="1" applyBorder="1" applyAlignment="1">
      <alignment horizontal="right" vertical="center"/>
    </xf>
    <xf numFmtId="3" fontId="20" fillId="0" borderId="16" xfId="1" applyNumberFormat="1" applyFont="1" applyFill="1" applyBorder="1" applyAlignment="1">
      <alignment horizontal="right" vertical="center"/>
    </xf>
    <xf numFmtId="164" fontId="20" fillId="0" borderId="16" xfId="2" applyNumberFormat="1" applyFont="1" applyFill="1" applyBorder="1" applyAlignment="1">
      <alignment horizontal="right" vertical="center"/>
    </xf>
    <xf numFmtId="164" fontId="21" fillId="0" borderId="17" xfId="2" applyNumberFormat="1" applyFont="1" applyFill="1" applyBorder="1"/>
    <xf numFmtId="0" fontId="19" fillId="0" borderId="13" xfId="0" applyFont="1" applyFill="1" applyBorder="1"/>
    <xf numFmtId="3" fontId="20" fillId="5" borderId="18" xfId="1" applyNumberFormat="1" applyFont="1" applyFill="1" applyBorder="1" applyAlignment="1">
      <alignment horizontal="right" vertical="center"/>
    </xf>
    <xf numFmtId="3" fontId="20" fillId="0" borderId="18" xfId="1" applyNumberFormat="1" applyFont="1" applyFill="1" applyBorder="1" applyAlignment="1">
      <alignment horizontal="right" vertical="center"/>
    </xf>
    <xf numFmtId="164" fontId="20" fillId="0" borderId="18" xfId="2" applyNumberFormat="1" applyFont="1" applyFill="1" applyBorder="1" applyAlignment="1">
      <alignment horizontal="right" vertical="center"/>
    </xf>
    <xf numFmtId="164" fontId="21" fillId="0" borderId="19" xfId="2" applyNumberFormat="1" applyFont="1" applyFill="1" applyBorder="1"/>
    <xf numFmtId="0" fontId="22" fillId="0" borderId="0" xfId="0" applyFont="1"/>
    <xf numFmtId="3" fontId="11" fillId="0" borderId="18" xfId="1" applyNumberFormat="1" applyFont="1" applyFill="1" applyBorder="1" applyAlignment="1">
      <alignment horizontal="right" vertical="center"/>
    </xf>
    <xf numFmtId="164" fontId="11" fillId="0" borderId="18" xfId="2" applyNumberFormat="1" applyFont="1" applyFill="1" applyBorder="1" applyAlignment="1">
      <alignment horizontal="right" vertical="center"/>
    </xf>
    <xf numFmtId="3" fontId="11" fillId="5" borderId="18" xfId="1" applyNumberFormat="1" applyFont="1" applyFill="1" applyBorder="1" applyAlignment="1">
      <alignment horizontal="right" vertical="center"/>
    </xf>
    <xf numFmtId="3" fontId="11" fillId="0" borderId="16" xfId="1" applyNumberFormat="1" applyFont="1" applyFill="1" applyBorder="1" applyAlignment="1">
      <alignment horizontal="right" vertical="center"/>
    </xf>
    <xf numFmtId="164" fontId="11" fillId="0" borderId="16" xfId="2" applyNumberFormat="1" applyFont="1" applyFill="1" applyBorder="1" applyAlignment="1">
      <alignment horizontal="right" vertical="center"/>
    </xf>
    <xf numFmtId="3" fontId="11" fillId="5" borderId="16" xfId="1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164" fontId="18" fillId="4" borderId="23" xfId="2" applyNumberFormat="1" applyFont="1" applyFill="1" applyBorder="1" applyAlignment="1">
      <alignment vertical="center"/>
    </xf>
    <xf numFmtId="164" fontId="18" fillId="4" borderId="24" xfId="2" applyNumberFormat="1" applyFont="1" applyFill="1" applyBorder="1" applyAlignment="1">
      <alignment vertical="center"/>
    </xf>
    <xf numFmtId="3" fontId="10" fillId="5" borderId="16" xfId="1" applyNumberFormat="1" applyFont="1" applyFill="1" applyBorder="1" applyAlignment="1">
      <alignment horizontal="right" vertical="center"/>
    </xf>
    <xf numFmtId="3" fontId="10" fillId="0" borderId="16" xfId="1" applyNumberFormat="1" applyFont="1" applyFill="1" applyBorder="1" applyAlignment="1">
      <alignment horizontal="right" vertical="center"/>
    </xf>
    <xf numFmtId="164" fontId="10" fillId="5" borderId="0" xfId="2" applyNumberFormat="1" applyFont="1" applyFill="1" applyBorder="1" applyAlignment="1">
      <alignment horizontal="right" vertical="center"/>
    </xf>
    <xf numFmtId="164" fontId="10" fillId="5" borderId="25" xfId="2" applyNumberFormat="1" applyFont="1" applyFill="1" applyBorder="1" applyAlignment="1">
      <alignment horizontal="right" vertical="center"/>
    </xf>
    <xf numFmtId="3" fontId="10" fillId="0" borderId="18" xfId="1" applyNumberFormat="1" applyFont="1" applyFill="1" applyBorder="1" applyAlignment="1">
      <alignment horizontal="right" vertical="center"/>
    </xf>
    <xf numFmtId="164" fontId="10" fillId="5" borderId="26" xfId="2" applyNumberFormat="1" applyFont="1" applyFill="1" applyBorder="1" applyAlignment="1">
      <alignment horizontal="right" vertical="center"/>
    </xf>
    <xf numFmtId="164" fontId="10" fillId="5" borderId="27" xfId="2" applyNumberFormat="1" applyFont="1" applyFill="1" applyBorder="1" applyAlignment="1">
      <alignment horizontal="right" vertical="center"/>
    </xf>
    <xf numFmtId="3" fontId="10" fillId="5" borderId="18" xfId="1" applyNumberFormat="1" applyFont="1" applyFill="1" applyBorder="1" applyAlignment="1">
      <alignment horizontal="right" vertical="center"/>
    </xf>
    <xf numFmtId="3" fontId="9" fillId="5" borderId="16" xfId="1" applyNumberFormat="1" applyFont="1" applyFill="1" applyBorder="1" applyAlignment="1">
      <alignment horizontal="right" vertical="center"/>
    </xf>
    <xf numFmtId="3" fontId="9" fillId="0" borderId="16" xfId="1" applyNumberFormat="1" applyFont="1" applyFill="1" applyBorder="1" applyAlignment="1">
      <alignment horizontal="right" vertical="center"/>
    </xf>
    <xf numFmtId="164" fontId="9" fillId="5" borderId="0" xfId="2" applyNumberFormat="1" applyFont="1" applyFill="1" applyBorder="1" applyAlignment="1">
      <alignment horizontal="right" vertical="center"/>
    </xf>
    <xf numFmtId="164" fontId="9" fillId="5" borderId="25" xfId="2" applyNumberFormat="1" applyFont="1" applyFill="1" applyBorder="1" applyAlignment="1">
      <alignment horizontal="right" vertical="center"/>
    </xf>
    <xf numFmtId="3" fontId="9" fillId="5" borderId="18" xfId="1" applyNumberFormat="1" applyFont="1" applyFill="1" applyBorder="1" applyAlignment="1">
      <alignment horizontal="right" vertical="center"/>
    </xf>
    <xf numFmtId="3" fontId="9" fillId="0" borderId="18" xfId="1" applyNumberFormat="1" applyFont="1" applyFill="1" applyBorder="1" applyAlignment="1">
      <alignment horizontal="right" vertical="center"/>
    </xf>
    <xf numFmtId="164" fontId="9" fillId="5" borderId="26" xfId="2" applyNumberFormat="1" applyFont="1" applyFill="1" applyBorder="1" applyAlignment="1">
      <alignment horizontal="right" vertical="center"/>
    </xf>
    <xf numFmtId="164" fontId="9" fillId="5" borderId="27" xfId="2" applyNumberFormat="1" applyFont="1" applyFill="1" applyBorder="1" applyAlignment="1">
      <alignment horizontal="right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left" vertical="center"/>
    </xf>
    <xf numFmtId="164" fontId="18" fillId="4" borderId="35" xfId="2" applyNumberFormat="1" applyFont="1" applyFill="1" applyBorder="1" applyAlignment="1">
      <alignment vertical="center"/>
    </xf>
    <xf numFmtId="0" fontId="19" fillId="0" borderId="34" xfId="0" applyFont="1" applyFill="1" applyBorder="1"/>
    <xf numFmtId="164" fontId="9" fillId="5" borderId="36" xfId="2" applyNumberFormat="1" applyFont="1" applyFill="1" applyBorder="1" applyAlignment="1">
      <alignment horizontal="right" vertical="center"/>
    </xf>
    <xf numFmtId="0" fontId="19" fillId="0" borderId="37" xfId="0" applyFont="1" applyFill="1" applyBorder="1"/>
    <xf numFmtId="3" fontId="9" fillId="5" borderId="38" xfId="1" applyNumberFormat="1" applyFont="1" applyFill="1" applyBorder="1" applyAlignment="1">
      <alignment horizontal="right" vertical="center"/>
    </xf>
    <xf numFmtId="3" fontId="9" fillId="0" borderId="38" xfId="1" applyNumberFormat="1" applyFont="1" applyFill="1" applyBorder="1" applyAlignment="1">
      <alignment horizontal="right" vertical="center"/>
    </xf>
    <xf numFmtId="164" fontId="9" fillId="5" borderId="39" xfId="2" applyNumberFormat="1" applyFont="1" applyFill="1" applyBorder="1" applyAlignment="1">
      <alignment horizontal="right" vertical="center"/>
    </xf>
    <xf numFmtId="164" fontId="9" fillId="5" borderId="40" xfId="2" applyNumberFormat="1" applyFont="1" applyFill="1" applyBorder="1" applyAlignment="1">
      <alignment horizontal="right" vertical="center"/>
    </xf>
    <xf numFmtId="3" fontId="8" fillId="5" borderId="16" xfId="1" applyNumberFormat="1" applyFont="1" applyFill="1" applyBorder="1" applyAlignment="1">
      <alignment horizontal="right" vertical="center"/>
    </xf>
    <xf numFmtId="3" fontId="8" fillId="0" borderId="16" xfId="1" applyNumberFormat="1" applyFont="1" applyFill="1" applyBorder="1" applyAlignment="1">
      <alignment horizontal="right" vertical="center"/>
    </xf>
    <xf numFmtId="164" fontId="8" fillId="5" borderId="0" xfId="2" applyNumberFormat="1" applyFont="1" applyFill="1" applyBorder="1" applyAlignment="1">
      <alignment horizontal="right" vertical="center"/>
    </xf>
    <xf numFmtId="164" fontId="8" fillId="5" borderId="25" xfId="2" applyNumberFormat="1" applyFont="1" applyFill="1" applyBorder="1" applyAlignment="1">
      <alignment horizontal="right" vertical="center"/>
    </xf>
    <xf numFmtId="3" fontId="8" fillId="5" borderId="18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164" fontId="8" fillId="5" borderId="26" xfId="2" applyNumberFormat="1" applyFont="1" applyFill="1" applyBorder="1" applyAlignment="1">
      <alignment horizontal="right" vertical="center"/>
    </xf>
    <xf numFmtId="164" fontId="8" fillId="5" borderId="27" xfId="2" applyNumberFormat="1" applyFont="1" applyFill="1" applyBorder="1" applyAlignment="1">
      <alignment horizontal="right" vertical="center"/>
    </xf>
    <xf numFmtId="3" fontId="13" fillId="0" borderId="0" xfId="0" applyNumberFormat="1" applyFont="1"/>
    <xf numFmtId="164" fontId="13" fillId="0" borderId="0" xfId="2" applyNumberFormat="1" applyFont="1"/>
    <xf numFmtId="164" fontId="8" fillId="5" borderId="18" xfId="2" applyNumberFormat="1" applyFont="1" applyFill="1" applyBorder="1" applyAlignment="1">
      <alignment horizontal="right" vertical="center"/>
    </xf>
    <xf numFmtId="164" fontId="8" fillId="5" borderId="19" xfId="2" applyNumberFormat="1" applyFont="1" applyFill="1" applyBorder="1" applyAlignment="1">
      <alignment horizontal="right" vertical="center"/>
    </xf>
    <xf numFmtId="0" fontId="14" fillId="0" borderId="0" xfId="4" applyAlignment="1" applyProtection="1"/>
    <xf numFmtId="3" fontId="7" fillId="5" borderId="16" xfId="1" applyNumberFormat="1" applyFont="1" applyFill="1" applyBorder="1" applyAlignment="1">
      <alignment horizontal="right" vertical="center"/>
    </xf>
    <xf numFmtId="3" fontId="7" fillId="0" borderId="16" xfId="1" applyNumberFormat="1" applyFont="1" applyFill="1" applyBorder="1" applyAlignment="1">
      <alignment horizontal="right" vertical="center"/>
    </xf>
    <xf numFmtId="164" fontId="7" fillId="5" borderId="0" xfId="2" applyNumberFormat="1" applyFont="1" applyFill="1" applyBorder="1" applyAlignment="1">
      <alignment horizontal="right" vertical="center"/>
    </xf>
    <xf numFmtId="164" fontId="7" fillId="5" borderId="25" xfId="2" applyNumberFormat="1" applyFont="1" applyFill="1" applyBorder="1" applyAlignment="1">
      <alignment horizontal="right" vertical="center"/>
    </xf>
    <xf numFmtId="3" fontId="7" fillId="5" borderId="18" xfId="1" applyNumberFormat="1" applyFont="1" applyFill="1" applyBorder="1" applyAlignment="1">
      <alignment horizontal="right" vertical="center"/>
    </xf>
    <xf numFmtId="3" fontId="7" fillId="0" borderId="18" xfId="1" applyNumberFormat="1" applyFont="1" applyFill="1" applyBorder="1" applyAlignment="1">
      <alignment horizontal="right" vertical="center"/>
    </xf>
    <xf numFmtId="164" fontId="7" fillId="5" borderId="18" xfId="2" applyNumberFormat="1" applyFont="1" applyFill="1" applyBorder="1" applyAlignment="1">
      <alignment horizontal="right" vertical="center"/>
    </xf>
    <xf numFmtId="164" fontId="7" fillId="5" borderId="19" xfId="2" applyNumberFormat="1" applyFont="1" applyFill="1" applyBorder="1" applyAlignment="1">
      <alignment horizontal="right" vertical="center"/>
    </xf>
    <xf numFmtId="3" fontId="6" fillId="5" borderId="16" xfId="1" applyNumberFormat="1" applyFont="1" applyFill="1" applyBorder="1" applyAlignment="1">
      <alignment horizontal="right" vertical="center"/>
    </xf>
    <xf numFmtId="3" fontId="6" fillId="0" borderId="16" xfId="1" applyNumberFormat="1" applyFont="1" applyFill="1" applyBorder="1" applyAlignment="1">
      <alignment horizontal="right" vertical="center"/>
    </xf>
    <xf numFmtId="164" fontId="6" fillId="5" borderId="0" xfId="2" applyNumberFormat="1" applyFont="1" applyFill="1" applyBorder="1" applyAlignment="1">
      <alignment horizontal="right" vertical="center"/>
    </xf>
    <xf numFmtId="164" fontId="6" fillId="5" borderId="25" xfId="2" applyNumberFormat="1" applyFont="1" applyFill="1" applyBorder="1" applyAlignment="1">
      <alignment horizontal="right" vertical="center"/>
    </xf>
    <xf numFmtId="3" fontId="6" fillId="5" borderId="18" xfId="1" applyNumberFormat="1" applyFont="1" applyFill="1" applyBorder="1" applyAlignment="1">
      <alignment horizontal="right" vertical="center"/>
    </xf>
    <xf numFmtId="3" fontId="6" fillId="0" borderId="18" xfId="1" applyNumberFormat="1" applyFont="1" applyFill="1" applyBorder="1" applyAlignment="1">
      <alignment horizontal="right" vertical="center"/>
    </xf>
    <xf numFmtId="164" fontId="6" fillId="5" borderId="18" xfId="2" applyNumberFormat="1" applyFont="1" applyFill="1" applyBorder="1" applyAlignment="1">
      <alignment horizontal="right" vertical="center"/>
    </xf>
    <xf numFmtId="164" fontId="6" fillId="5" borderId="19" xfId="2" applyNumberFormat="1" applyFont="1" applyFill="1" applyBorder="1" applyAlignment="1">
      <alignment horizontal="right" vertical="center"/>
    </xf>
    <xf numFmtId="3" fontId="5" fillId="5" borderId="16" xfId="1" applyNumberFormat="1" applyFont="1" applyFill="1" applyBorder="1" applyAlignment="1">
      <alignment horizontal="right" vertical="center"/>
    </xf>
    <xf numFmtId="3" fontId="5" fillId="0" borderId="16" xfId="1" applyNumberFormat="1" applyFont="1" applyFill="1" applyBorder="1" applyAlignment="1">
      <alignment horizontal="right" vertical="center"/>
    </xf>
    <xf numFmtId="164" fontId="5" fillId="5" borderId="0" xfId="2" applyNumberFormat="1" applyFont="1" applyFill="1" applyBorder="1" applyAlignment="1">
      <alignment horizontal="right" vertical="center"/>
    </xf>
    <xf numFmtId="164" fontId="5" fillId="5" borderId="25" xfId="2" applyNumberFormat="1" applyFont="1" applyFill="1" applyBorder="1" applyAlignment="1">
      <alignment horizontal="right" vertical="center"/>
    </xf>
    <xf numFmtId="3" fontId="5" fillId="5" borderId="18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164" fontId="5" fillId="5" borderId="18" xfId="2" applyNumberFormat="1" applyFont="1" applyFill="1" applyBorder="1" applyAlignment="1">
      <alignment horizontal="right" vertical="center"/>
    </xf>
    <xf numFmtId="164" fontId="5" fillId="5" borderId="19" xfId="2" applyNumberFormat="1" applyFont="1" applyFill="1" applyBorder="1" applyAlignment="1">
      <alignment horizontal="right" vertical="center"/>
    </xf>
    <xf numFmtId="3" fontId="4" fillId="5" borderId="16" xfId="1" applyNumberFormat="1" applyFont="1" applyFill="1" applyBorder="1" applyAlignment="1">
      <alignment horizontal="right" vertical="center"/>
    </xf>
    <xf numFmtId="3" fontId="4" fillId="0" borderId="16" xfId="1" applyNumberFormat="1" applyFont="1" applyFill="1" applyBorder="1" applyAlignment="1">
      <alignment horizontal="right" vertical="center"/>
    </xf>
    <xf numFmtId="164" fontId="4" fillId="5" borderId="0" xfId="2" applyNumberFormat="1" applyFont="1" applyFill="1" applyBorder="1" applyAlignment="1">
      <alignment horizontal="right" vertical="center"/>
    </xf>
    <xf numFmtId="164" fontId="4" fillId="5" borderId="25" xfId="2" applyNumberFormat="1" applyFont="1" applyFill="1" applyBorder="1" applyAlignment="1">
      <alignment horizontal="right" vertical="center"/>
    </xf>
    <xf numFmtId="3" fontId="4" fillId="5" borderId="18" xfId="1" applyNumberFormat="1" applyFont="1" applyFill="1" applyBorder="1" applyAlignment="1">
      <alignment horizontal="right" vertical="center"/>
    </xf>
    <xf numFmtId="3" fontId="4" fillId="0" borderId="18" xfId="1" applyNumberFormat="1" applyFont="1" applyFill="1" applyBorder="1" applyAlignment="1">
      <alignment horizontal="right" vertical="center"/>
    </xf>
    <xf numFmtId="164" fontId="4" fillId="5" borderId="18" xfId="2" applyNumberFormat="1" applyFont="1" applyFill="1" applyBorder="1" applyAlignment="1">
      <alignment horizontal="right" vertical="center"/>
    </xf>
    <xf numFmtId="164" fontId="4" fillId="5" borderId="19" xfId="2" applyNumberFormat="1" applyFont="1" applyFill="1" applyBorder="1" applyAlignment="1">
      <alignment horizontal="right" vertical="center"/>
    </xf>
    <xf numFmtId="3" fontId="3" fillId="5" borderId="16" xfId="1" applyNumberFormat="1" applyFont="1" applyFill="1" applyBorder="1" applyAlignment="1">
      <alignment horizontal="right" vertical="center"/>
    </xf>
    <xf numFmtId="3" fontId="3" fillId="0" borderId="16" xfId="1" applyNumberFormat="1" applyFont="1" applyFill="1" applyBorder="1" applyAlignment="1">
      <alignment horizontal="right" vertical="center"/>
    </xf>
    <xf numFmtId="164" fontId="3" fillId="5" borderId="0" xfId="2" applyNumberFormat="1" applyFont="1" applyFill="1" applyBorder="1" applyAlignment="1">
      <alignment horizontal="right" vertical="center"/>
    </xf>
    <xf numFmtId="164" fontId="3" fillId="5" borderId="25" xfId="2" applyNumberFormat="1" applyFont="1" applyFill="1" applyBorder="1" applyAlignment="1">
      <alignment horizontal="right" vertical="center"/>
    </xf>
    <xf numFmtId="3" fontId="3" fillId="5" borderId="18" xfId="1" applyNumberFormat="1" applyFont="1" applyFill="1" applyBorder="1" applyAlignment="1">
      <alignment horizontal="right" vertical="center"/>
    </xf>
    <xf numFmtId="3" fontId="3" fillId="0" borderId="18" xfId="1" applyNumberFormat="1" applyFont="1" applyFill="1" applyBorder="1" applyAlignment="1">
      <alignment horizontal="right" vertical="center"/>
    </xf>
    <xf numFmtId="164" fontId="3" fillId="5" borderId="18" xfId="2" applyNumberFormat="1" applyFont="1" applyFill="1" applyBorder="1" applyAlignment="1">
      <alignment horizontal="right" vertical="center"/>
    </xf>
    <xf numFmtId="164" fontId="3" fillId="5" borderId="19" xfId="2" applyNumberFormat="1" applyFont="1" applyFill="1" applyBorder="1" applyAlignment="1">
      <alignment horizontal="right" vertical="center"/>
    </xf>
    <xf numFmtId="3" fontId="2" fillId="5" borderId="16" xfId="1" applyNumberFormat="1" applyFont="1" applyFill="1" applyBorder="1" applyAlignment="1">
      <alignment horizontal="right" vertical="center"/>
    </xf>
    <xf numFmtId="3" fontId="2" fillId="0" borderId="16" xfId="1" applyNumberFormat="1" applyFont="1" applyFill="1" applyBorder="1" applyAlignment="1">
      <alignment horizontal="right" vertical="center"/>
    </xf>
    <xf numFmtId="164" fontId="2" fillId="5" borderId="0" xfId="2" applyNumberFormat="1" applyFont="1" applyFill="1" applyBorder="1" applyAlignment="1">
      <alignment horizontal="right" vertical="center"/>
    </xf>
    <xf numFmtId="164" fontId="2" fillId="5" borderId="25" xfId="2" applyNumberFormat="1" applyFont="1" applyFill="1" applyBorder="1" applyAlignment="1">
      <alignment horizontal="right" vertical="center"/>
    </xf>
    <xf numFmtId="3" fontId="2" fillId="5" borderId="18" xfId="1" applyNumberFormat="1" applyFont="1" applyFill="1" applyBorder="1" applyAlignment="1">
      <alignment horizontal="right" vertical="center"/>
    </xf>
    <xf numFmtId="3" fontId="2" fillId="0" borderId="18" xfId="1" applyNumberFormat="1" applyFont="1" applyFill="1" applyBorder="1" applyAlignment="1">
      <alignment horizontal="right" vertical="center"/>
    </xf>
    <xf numFmtId="164" fontId="2" fillId="5" borderId="18" xfId="2" applyNumberFormat="1" applyFont="1" applyFill="1" applyBorder="1" applyAlignment="1">
      <alignment horizontal="right" vertical="center"/>
    </xf>
    <xf numFmtId="164" fontId="2" fillId="5" borderId="19" xfId="2" applyNumberFormat="1" applyFont="1" applyFill="1" applyBorder="1" applyAlignment="1">
      <alignment horizontal="right" vertical="center"/>
    </xf>
    <xf numFmtId="3" fontId="1" fillId="5" borderId="16" xfId="1" applyNumberFormat="1" applyFont="1" applyFill="1" applyBorder="1" applyAlignment="1">
      <alignment horizontal="right" vertical="center"/>
    </xf>
    <xf numFmtId="3" fontId="1" fillId="0" borderId="16" xfId="1" applyNumberFormat="1" applyFont="1" applyFill="1" applyBorder="1" applyAlignment="1">
      <alignment horizontal="right" vertical="center"/>
    </xf>
    <xf numFmtId="164" fontId="1" fillId="5" borderId="0" xfId="2" applyNumberFormat="1" applyFont="1" applyFill="1" applyBorder="1" applyAlignment="1">
      <alignment horizontal="right" vertical="center"/>
    </xf>
    <xf numFmtId="164" fontId="1" fillId="5" borderId="25" xfId="2" applyNumberFormat="1" applyFont="1" applyFill="1" applyBorder="1" applyAlignment="1">
      <alignment horizontal="right" vertical="center"/>
    </xf>
    <xf numFmtId="3" fontId="1" fillId="5" borderId="18" xfId="1" applyNumberFormat="1" applyFont="1" applyFill="1" applyBorder="1" applyAlignment="1">
      <alignment horizontal="right" vertical="center"/>
    </xf>
    <xf numFmtId="3" fontId="1" fillId="0" borderId="18" xfId="1" applyNumberFormat="1" applyFont="1" applyFill="1" applyBorder="1" applyAlignment="1">
      <alignment horizontal="right" vertical="center"/>
    </xf>
    <xf numFmtId="164" fontId="1" fillId="5" borderId="18" xfId="2" applyNumberFormat="1" applyFont="1" applyFill="1" applyBorder="1" applyAlignment="1">
      <alignment horizontal="right" vertical="center"/>
    </xf>
    <xf numFmtId="164" fontId="1" fillId="5" borderId="19" xfId="2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9" fillId="0" borderId="10" xfId="0" applyFont="1" applyBorder="1"/>
    <xf numFmtId="0" fontId="19" fillId="0" borderId="13" xfId="0" applyFont="1" applyBorder="1"/>
    <xf numFmtId="165" fontId="13" fillId="0" borderId="0" xfId="1" applyNumberFormat="1" applyFont="1"/>
    <xf numFmtId="165" fontId="13" fillId="0" borderId="0" xfId="0" applyNumberFormat="1" applyFont="1"/>
    <xf numFmtId="3" fontId="1" fillId="4" borderId="16" xfId="1" applyNumberFormat="1" applyFont="1" applyFill="1" applyBorder="1" applyAlignment="1">
      <alignment vertical="center"/>
    </xf>
    <xf numFmtId="3" fontId="1" fillId="4" borderId="18" xfId="1" applyNumberFormat="1" applyFont="1" applyFill="1" applyBorder="1" applyAlignment="1">
      <alignment vertical="center"/>
    </xf>
    <xf numFmtId="3" fontId="1" fillId="6" borderId="16" xfId="1" applyNumberFormat="1" applyFont="1" applyFill="1" applyBorder="1" applyAlignment="1">
      <alignment vertical="center"/>
    </xf>
    <xf numFmtId="3" fontId="1" fillId="6" borderId="18" xfId="1" applyNumberFormat="1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4" fillId="0" borderId="0" xfId="4" applyFont="1" applyAlignment="1" applyProtection="1"/>
    <xf numFmtId="0" fontId="26" fillId="7" borderId="14" xfId="0" applyFont="1" applyFill="1" applyBorder="1" applyAlignment="1">
      <alignment horizontal="right" vertical="center"/>
    </xf>
    <xf numFmtId="0" fontId="26" fillId="7" borderId="15" xfId="0" applyFont="1" applyFill="1" applyBorder="1" applyAlignment="1">
      <alignment horizontal="right" vertical="center"/>
    </xf>
    <xf numFmtId="3" fontId="23" fillId="0" borderId="0" xfId="0" applyNumberFormat="1" applyFont="1"/>
    <xf numFmtId="0" fontId="27" fillId="8" borderId="10" xfId="0" applyFont="1" applyFill="1" applyBorder="1" applyAlignment="1">
      <alignment horizontal="left" vertical="center"/>
    </xf>
    <xf numFmtId="3" fontId="28" fillId="8" borderId="16" xfId="1" applyNumberFormat="1" applyFont="1" applyFill="1" applyBorder="1" applyAlignment="1">
      <alignment vertical="center"/>
    </xf>
    <xf numFmtId="164" fontId="28" fillId="8" borderId="23" xfId="2" applyNumberFormat="1" applyFont="1" applyFill="1" applyBorder="1" applyAlignment="1">
      <alignment vertical="center"/>
    </xf>
    <xf numFmtId="164" fontId="28" fillId="8" borderId="24" xfId="2" applyNumberFormat="1" applyFont="1" applyFill="1" applyBorder="1" applyAlignment="1">
      <alignment vertical="center"/>
    </xf>
    <xf numFmtId="1" fontId="23" fillId="0" borderId="0" xfId="2" applyNumberFormat="1" applyFont="1"/>
    <xf numFmtId="43" fontId="23" fillId="0" borderId="0" xfId="1" applyFont="1"/>
    <xf numFmtId="0" fontId="29" fillId="0" borderId="10" xfId="0" applyFont="1" applyBorder="1"/>
    <xf numFmtId="3" fontId="30" fillId="0" borderId="16" xfId="1" applyNumberFormat="1" applyFont="1" applyFill="1" applyBorder="1" applyAlignment="1">
      <alignment vertical="center"/>
    </xf>
    <xf numFmtId="3" fontId="30" fillId="0" borderId="16" xfId="1" applyNumberFormat="1" applyFont="1" applyFill="1" applyBorder="1" applyAlignment="1">
      <alignment horizontal="right" vertical="center"/>
    </xf>
    <xf numFmtId="164" fontId="30" fillId="0" borderId="0" xfId="2" applyNumberFormat="1" applyFont="1" applyFill="1" applyBorder="1" applyAlignment="1">
      <alignment horizontal="right" vertical="center"/>
    </xf>
    <xf numFmtId="164" fontId="30" fillId="0" borderId="25" xfId="2" applyNumberFormat="1" applyFont="1" applyFill="1" applyBorder="1" applyAlignment="1">
      <alignment horizontal="right" vertical="center"/>
    </xf>
    <xf numFmtId="164" fontId="23" fillId="0" borderId="0" xfId="2" applyNumberFormat="1" applyFont="1"/>
    <xf numFmtId="0" fontId="29" fillId="0" borderId="13" xfId="0" applyFont="1" applyBorder="1"/>
    <xf numFmtId="3" fontId="30" fillId="0" borderId="18" xfId="1" applyNumberFormat="1" applyFont="1" applyFill="1" applyBorder="1" applyAlignment="1">
      <alignment vertical="center"/>
    </xf>
    <xf numFmtId="3" fontId="30" fillId="0" borderId="18" xfId="1" applyNumberFormat="1" applyFont="1" applyFill="1" applyBorder="1" applyAlignment="1">
      <alignment horizontal="right" vertical="center"/>
    </xf>
    <xf numFmtId="164" fontId="30" fillId="0" borderId="18" xfId="2" applyNumberFormat="1" applyFont="1" applyFill="1" applyBorder="1" applyAlignment="1">
      <alignment horizontal="right" vertical="center"/>
    </xf>
    <xf numFmtId="164" fontId="30" fillId="0" borderId="19" xfId="2" applyNumberFormat="1" applyFont="1" applyFill="1" applyBorder="1" applyAlignment="1">
      <alignment horizontal="right" vertical="center"/>
    </xf>
    <xf numFmtId="0" fontId="31" fillId="0" borderId="0" xfId="0" applyFont="1"/>
    <xf numFmtId="165" fontId="23" fillId="0" borderId="0" xfId="0" applyNumberFormat="1" applyFont="1"/>
    <xf numFmtId="164" fontId="30" fillId="0" borderId="26" xfId="2" applyNumberFormat="1" applyFont="1" applyFill="1" applyBorder="1" applyAlignment="1">
      <alignment horizontal="right" vertical="center"/>
    </xf>
    <xf numFmtId="164" fontId="30" fillId="0" borderId="27" xfId="2" applyNumberFormat="1" applyFont="1" applyFill="1" applyBorder="1" applyAlignment="1">
      <alignment horizontal="right" vertical="center"/>
    </xf>
    <xf numFmtId="165" fontId="0" fillId="0" borderId="0" xfId="1" applyNumberFormat="1" applyFont="1" applyBorder="1"/>
    <xf numFmtId="165" fontId="0" fillId="0" borderId="26" xfId="1" applyNumberFormat="1" applyFont="1" applyBorder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right" vertical="center" wrapText="1"/>
    </xf>
    <xf numFmtId="0" fontId="16" fillId="3" borderId="14" xfId="0" applyFont="1" applyFill="1" applyBorder="1" applyAlignment="1">
      <alignment horizontal="right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right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7" borderId="2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</cellXfs>
  <cellStyles count="6">
    <cellStyle name="Hipervínculo" xfId="3" builtinId="8"/>
    <cellStyle name="Hipervínculo 2" xfId="4" xr:uid="{00000000-0005-0000-0000-000001000000}"/>
    <cellStyle name="Hipervínculo 3" xfId="5" xr:uid="{00000000-0005-0000-0000-000031000000}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A4EB"/>
      <color rgb="FF003EAB"/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usuarios. Al mes de Diciembre de 2015.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'Diciembre 2015'!$D$13:$D$14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C39-49C3-9F69-B5FA1F16A7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2015'!$B$16:$B$20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2015'!$D$16:$D$20</c:f>
              <c:numCache>
                <c:formatCode>#,##0</c:formatCode>
                <c:ptCount val="5"/>
                <c:pt idx="0">
                  <c:v>359530</c:v>
                </c:pt>
                <c:pt idx="1">
                  <c:v>521018</c:v>
                </c:pt>
                <c:pt idx="2">
                  <c:v>188439</c:v>
                </c:pt>
                <c:pt idx="3">
                  <c:v>27986</c:v>
                </c:pt>
                <c:pt idx="4">
                  <c:v>975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FC39-49C3-9F69-B5FA1F16A749}"/>
            </c:ext>
          </c:extLst>
        </c:ser>
        <c:ser>
          <c:idx val="1"/>
          <c:order val="1"/>
          <c:tx>
            <c:strRef>
              <c:f>'Diciembre 2015'!$F$13:$F$14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2015'!$B$16:$B$20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2015'!$F$16:$F$20</c:f>
              <c:numCache>
                <c:formatCode>#,##0</c:formatCode>
                <c:ptCount val="5"/>
                <c:pt idx="0">
                  <c:v>117058</c:v>
                </c:pt>
                <c:pt idx="1">
                  <c:v>508752</c:v>
                </c:pt>
                <c:pt idx="2">
                  <c:v>149170</c:v>
                </c:pt>
                <c:pt idx="3">
                  <c:v>22962</c:v>
                </c:pt>
                <c:pt idx="4">
                  <c:v>6885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C39-49C3-9F69-B5FA1F16A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7476584"/>
        <c:axId val="357472664"/>
        <c:axId val="0"/>
      </c:bar3DChart>
      <c:catAx>
        <c:axId val="357476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472664"/>
        <c:crosses val="autoZero"/>
        <c:auto val="1"/>
        <c:lblAlgn val="ctr"/>
        <c:lblOffset val="100"/>
        <c:noMultiLvlLbl val="0"/>
      </c:catAx>
      <c:valAx>
        <c:axId val="357472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47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Noviembre de 2016.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'Noviembre 2016'!$D$13:$D$14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652-4176-BEE2-4B72478046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2016'!$D$16:$D$20</c:f>
              <c:numCache>
                <c:formatCode>#,##0</c:formatCode>
                <c:ptCount val="5"/>
                <c:pt idx="0">
                  <c:v>856522</c:v>
                </c:pt>
                <c:pt idx="1">
                  <c:v>1103140</c:v>
                </c:pt>
                <c:pt idx="2">
                  <c:v>356539</c:v>
                </c:pt>
                <c:pt idx="3">
                  <c:v>111292</c:v>
                </c:pt>
                <c:pt idx="4">
                  <c:v>11359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1652-4176-BEE2-4B72478046E7}"/>
            </c:ext>
          </c:extLst>
        </c:ser>
        <c:ser>
          <c:idx val="1"/>
          <c:order val="1"/>
          <c:tx>
            <c:strRef>
              <c:f>'Noviembre 2016'!$F$13:$F$14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2016'!$F$16:$F$20</c:f>
              <c:numCache>
                <c:formatCode>#,##0</c:formatCode>
                <c:ptCount val="5"/>
                <c:pt idx="0">
                  <c:v>237859</c:v>
                </c:pt>
                <c:pt idx="1">
                  <c:v>870434</c:v>
                </c:pt>
                <c:pt idx="2">
                  <c:v>263905</c:v>
                </c:pt>
                <c:pt idx="3">
                  <c:v>100009</c:v>
                </c:pt>
                <c:pt idx="4">
                  <c:v>33989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1652-4176-BEE2-4B7247804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377848"/>
        <c:axId val="151373928"/>
        <c:axId val="0"/>
      </c:bar3DChart>
      <c:catAx>
        <c:axId val="151377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73928"/>
        <c:crosses val="autoZero"/>
        <c:auto val="1"/>
        <c:lblAlgn val="ctr"/>
        <c:lblOffset val="100"/>
        <c:noMultiLvlLbl val="0"/>
      </c:catAx>
      <c:valAx>
        <c:axId val="15137392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5137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'Diciembre 2016'!$D$13:$D$14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C48-4F39-B12A-392829BD41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2016'!$D$16:$D$20</c:f>
              <c:numCache>
                <c:formatCode>#,##0</c:formatCode>
                <c:ptCount val="5"/>
                <c:pt idx="0">
                  <c:v>887733</c:v>
                </c:pt>
                <c:pt idx="1">
                  <c:v>1156659</c:v>
                </c:pt>
                <c:pt idx="2">
                  <c:v>375513</c:v>
                </c:pt>
                <c:pt idx="3">
                  <c:v>119897</c:v>
                </c:pt>
                <c:pt idx="4">
                  <c:v>12659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9C48-4F39-B12A-392829BD413F}"/>
            </c:ext>
          </c:extLst>
        </c:ser>
        <c:ser>
          <c:idx val="1"/>
          <c:order val="1"/>
          <c:tx>
            <c:strRef>
              <c:f>'Diciembre 2016'!$F$13:$F$14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2016'!$F$16:$F$20</c:f>
              <c:numCache>
                <c:formatCode>#,##0</c:formatCode>
                <c:ptCount val="5"/>
                <c:pt idx="0">
                  <c:v>250630</c:v>
                </c:pt>
                <c:pt idx="1">
                  <c:v>901595</c:v>
                </c:pt>
                <c:pt idx="2">
                  <c:v>275175</c:v>
                </c:pt>
                <c:pt idx="3">
                  <c:v>106879</c:v>
                </c:pt>
                <c:pt idx="4">
                  <c:v>36441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9C48-4F39-B12A-392829BD4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104688"/>
        <c:axId val="428104296"/>
        <c:axId val="0"/>
      </c:bar3DChart>
      <c:catAx>
        <c:axId val="428104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04296"/>
        <c:crosses val="autoZero"/>
        <c:auto val="1"/>
        <c:lblAlgn val="ctr"/>
        <c:lblOffset val="100"/>
        <c:noMultiLvlLbl val="0"/>
      </c:catAx>
      <c:valAx>
        <c:axId val="4281042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810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Enero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'Enero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318-4E72-9245-50F18284EC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2017'!$D$16:$D$20</c:f>
              <c:numCache>
                <c:formatCode>#,##0</c:formatCode>
                <c:ptCount val="5"/>
                <c:pt idx="0">
                  <c:v>921336</c:v>
                </c:pt>
                <c:pt idx="1">
                  <c:v>1220871</c:v>
                </c:pt>
                <c:pt idx="2">
                  <c:v>398025</c:v>
                </c:pt>
                <c:pt idx="3">
                  <c:v>129105</c:v>
                </c:pt>
                <c:pt idx="4">
                  <c:v>13039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8318-4E72-9245-50F18284ECAA}"/>
            </c:ext>
          </c:extLst>
        </c:ser>
        <c:ser>
          <c:idx val="1"/>
          <c:order val="1"/>
          <c:tx>
            <c:strRef>
              <c:f>'Enero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2017'!$F$16:$F$20</c:f>
              <c:numCache>
                <c:formatCode>#,##0</c:formatCode>
                <c:ptCount val="5"/>
                <c:pt idx="0">
                  <c:v>264037</c:v>
                </c:pt>
                <c:pt idx="1">
                  <c:v>932076</c:v>
                </c:pt>
                <c:pt idx="2">
                  <c:v>292347</c:v>
                </c:pt>
                <c:pt idx="3">
                  <c:v>115180</c:v>
                </c:pt>
                <c:pt idx="4">
                  <c:v>37574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8318-4E72-9245-50F18284E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105080"/>
        <c:axId val="428097632"/>
        <c:axId val="0"/>
      </c:bar3DChart>
      <c:catAx>
        <c:axId val="428105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097632"/>
        <c:crosses val="autoZero"/>
        <c:auto val="1"/>
        <c:lblAlgn val="ctr"/>
        <c:lblOffset val="100"/>
        <c:noMultiLvlLbl val="0"/>
      </c:catAx>
      <c:valAx>
        <c:axId val="42809763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810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Febrero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'Febrero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FB3-4D9F-BAA6-A0B381DF52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2017'!$D$16:$D$20</c:f>
              <c:numCache>
                <c:formatCode>#,##0</c:formatCode>
                <c:ptCount val="5"/>
                <c:pt idx="0">
                  <c:v>250846</c:v>
                </c:pt>
                <c:pt idx="1">
                  <c:v>1139052</c:v>
                </c:pt>
                <c:pt idx="2">
                  <c:v>376767</c:v>
                </c:pt>
                <c:pt idx="3">
                  <c:v>107084</c:v>
                </c:pt>
                <c:pt idx="4">
                  <c:v>36480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5FB3-4D9F-BAA6-A0B381DF5289}"/>
            </c:ext>
          </c:extLst>
        </c:ser>
        <c:ser>
          <c:idx val="1"/>
          <c:order val="1"/>
          <c:tx>
            <c:strRef>
              <c:f>'Febrero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2017'!$F$16:$F$20</c:f>
              <c:numCache>
                <c:formatCode>#,##0</c:formatCode>
                <c:ptCount val="5"/>
                <c:pt idx="0">
                  <c:v>875227</c:v>
                </c:pt>
                <c:pt idx="1">
                  <c:v>900094</c:v>
                </c:pt>
                <c:pt idx="2">
                  <c:v>276574</c:v>
                </c:pt>
                <c:pt idx="3">
                  <c:v>120351</c:v>
                </c:pt>
                <c:pt idx="4">
                  <c:v>12696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5FB3-4D9F-BAA6-A0B381DF5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102728"/>
        <c:axId val="428098416"/>
        <c:axId val="0"/>
      </c:bar3DChart>
      <c:catAx>
        <c:axId val="428102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098416"/>
        <c:crosses val="autoZero"/>
        <c:auto val="1"/>
        <c:lblAlgn val="ctr"/>
        <c:lblOffset val="100"/>
        <c:noMultiLvlLbl val="0"/>
      </c:catAx>
      <c:valAx>
        <c:axId val="4280984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810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'Marzo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7F9-428C-8F58-8F3551B565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2017'!$D$16:$D$20</c:f>
              <c:numCache>
                <c:formatCode>#,##0</c:formatCode>
                <c:ptCount val="5"/>
                <c:pt idx="0">
                  <c:v>1036839</c:v>
                </c:pt>
                <c:pt idx="1">
                  <c:v>1347711</c:v>
                </c:pt>
                <c:pt idx="2">
                  <c:v>454496</c:v>
                </c:pt>
                <c:pt idx="3">
                  <c:v>152421</c:v>
                </c:pt>
                <c:pt idx="4">
                  <c:v>14574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87F9-428C-8F58-8F3551B5654B}"/>
            </c:ext>
          </c:extLst>
        </c:ser>
        <c:ser>
          <c:idx val="1"/>
          <c:order val="1"/>
          <c:tx>
            <c:strRef>
              <c:f>'Marzo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2017'!$F$16:$F$20</c:f>
              <c:numCache>
                <c:formatCode>#,##0</c:formatCode>
                <c:ptCount val="5"/>
                <c:pt idx="0">
                  <c:v>294738</c:v>
                </c:pt>
                <c:pt idx="1">
                  <c:v>1000275</c:v>
                </c:pt>
                <c:pt idx="2">
                  <c:v>329972</c:v>
                </c:pt>
                <c:pt idx="3">
                  <c:v>131642</c:v>
                </c:pt>
                <c:pt idx="4">
                  <c:v>40189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87F9-428C-8F58-8F3551B56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101160"/>
        <c:axId val="428100768"/>
        <c:axId val="0"/>
      </c:bar3DChart>
      <c:catAx>
        <c:axId val="428101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00768"/>
        <c:crosses val="autoZero"/>
        <c:auto val="1"/>
        <c:lblAlgn val="ctr"/>
        <c:lblOffset val="100"/>
        <c:noMultiLvlLbl val="0"/>
      </c:catAx>
      <c:valAx>
        <c:axId val="42810076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8101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Abril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'Abril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A8D-400D-ABB2-3304729A7C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2017'!$D$16:$D$20</c:f>
              <c:numCache>
                <c:formatCode>#,##0</c:formatCode>
                <c:ptCount val="5"/>
                <c:pt idx="0">
                  <c:v>1089002</c:v>
                </c:pt>
                <c:pt idx="1">
                  <c:v>1413114</c:v>
                </c:pt>
                <c:pt idx="2">
                  <c:v>480857</c:v>
                </c:pt>
                <c:pt idx="3">
                  <c:v>162399</c:v>
                </c:pt>
                <c:pt idx="4">
                  <c:v>15528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AA8D-400D-ABB2-3304729A7CC6}"/>
            </c:ext>
          </c:extLst>
        </c:ser>
        <c:ser>
          <c:idx val="1"/>
          <c:order val="1"/>
          <c:tx>
            <c:strRef>
              <c:f>'Abril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2017'!$F$16:$F$20</c:f>
              <c:numCache>
                <c:formatCode>#,##0</c:formatCode>
                <c:ptCount val="5"/>
                <c:pt idx="0">
                  <c:v>310498</c:v>
                </c:pt>
                <c:pt idx="1">
                  <c:v>1027756</c:v>
                </c:pt>
                <c:pt idx="2">
                  <c:v>346314</c:v>
                </c:pt>
                <c:pt idx="3">
                  <c:v>138693</c:v>
                </c:pt>
                <c:pt idx="4">
                  <c:v>41084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AA8D-400D-ABB2-3304729A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103120"/>
        <c:axId val="428101944"/>
        <c:axId val="0"/>
      </c:bar3DChart>
      <c:catAx>
        <c:axId val="428103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01944"/>
        <c:crosses val="autoZero"/>
        <c:auto val="1"/>
        <c:lblAlgn val="ctr"/>
        <c:lblOffset val="100"/>
        <c:noMultiLvlLbl val="0"/>
      </c:catAx>
      <c:valAx>
        <c:axId val="42810194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810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Mayo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'Mayo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95C-4210-8E83-B8C1A25775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2017'!$D$16:$D$20</c:f>
              <c:numCache>
                <c:formatCode>#,##0</c:formatCode>
                <c:ptCount val="5"/>
                <c:pt idx="0">
                  <c:v>1151157</c:v>
                </c:pt>
                <c:pt idx="1">
                  <c:v>1489789</c:v>
                </c:pt>
                <c:pt idx="2">
                  <c:v>510555</c:v>
                </c:pt>
                <c:pt idx="3">
                  <c:v>174861</c:v>
                </c:pt>
                <c:pt idx="4">
                  <c:v>16643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C95C-4210-8E83-B8C1A257756D}"/>
            </c:ext>
          </c:extLst>
        </c:ser>
        <c:ser>
          <c:idx val="1"/>
          <c:order val="1"/>
          <c:tx>
            <c:strRef>
              <c:f>'Mayo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2017'!$F$16:$F$20</c:f>
              <c:numCache>
                <c:formatCode>#,##0</c:formatCode>
                <c:ptCount val="5"/>
                <c:pt idx="0">
                  <c:v>329267</c:v>
                </c:pt>
                <c:pt idx="1">
                  <c:v>1073789</c:v>
                </c:pt>
                <c:pt idx="2">
                  <c:v>362071</c:v>
                </c:pt>
                <c:pt idx="3">
                  <c:v>148407</c:v>
                </c:pt>
                <c:pt idx="4">
                  <c:v>42062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C95C-4210-8E83-B8C1A2577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099200"/>
        <c:axId val="428099984"/>
        <c:axId val="0"/>
      </c:bar3DChart>
      <c:catAx>
        <c:axId val="428099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099984"/>
        <c:crosses val="autoZero"/>
        <c:auto val="1"/>
        <c:lblAlgn val="ctr"/>
        <c:lblOffset val="100"/>
        <c:noMultiLvlLbl val="0"/>
      </c:catAx>
      <c:valAx>
        <c:axId val="4280999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809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'Junio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392-4774-912D-888FA0491B8A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92-4774-912D-888FA0491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2017'!$D$16:$D$20</c:f>
              <c:numCache>
                <c:formatCode>#,##0</c:formatCode>
                <c:ptCount val="5"/>
                <c:pt idx="0">
                  <c:v>1203221</c:v>
                </c:pt>
                <c:pt idx="1">
                  <c:v>1555631</c:v>
                </c:pt>
                <c:pt idx="2">
                  <c:v>518123</c:v>
                </c:pt>
                <c:pt idx="3">
                  <c:v>184364</c:v>
                </c:pt>
                <c:pt idx="4">
                  <c:v>17241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8392-4774-912D-888FA0491B8A}"/>
            </c:ext>
          </c:extLst>
        </c:ser>
        <c:ser>
          <c:idx val="1"/>
          <c:order val="1"/>
          <c:tx>
            <c:strRef>
              <c:f>'Junio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2017'!$F$16:$F$20</c:f>
              <c:numCache>
                <c:formatCode>#,##0</c:formatCode>
                <c:ptCount val="5"/>
                <c:pt idx="0">
                  <c:v>345005</c:v>
                </c:pt>
                <c:pt idx="1">
                  <c:v>1109202</c:v>
                </c:pt>
                <c:pt idx="2">
                  <c:v>367854</c:v>
                </c:pt>
                <c:pt idx="3">
                  <c:v>156399</c:v>
                </c:pt>
                <c:pt idx="4">
                  <c:v>42467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8392-4774-912D-888FA0491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103512"/>
        <c:axId val="327894872"/>
        <c:axId val="0"/>
      </c:bar3DChart>
      <c:catAx>
        <c:axId val="428103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94872"/>
        <c:crosses val="autoZero"/>
        <c:auto val="1"/>
        <c:lblAlgn val="ctr"/>
        <c:lblOffset val="100"/>
        <c:noMultiLvlLbl val="0"/>
      </c:catAx>
      <c:valAx>
        <c:axId val="327894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810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Julio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'Julio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F4D-4144-A59A-2A0426502B01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4D-4144-A59A-2A0426502B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2017'!$D$16:$D$20</c:f>
              <c:numCache>
                <c:formatCode>#,##0</c:formatCode>
                <c:ptCount val="5"/>
                <c:pt idx="0">
                  <c:v>1261053</c:v>
                </c:pt>
                <c:pt idx="1">
                  <c:v>1636758</c:v>
                </c:pt>
                <c:pt idx="2">
                  <c:v>547200</c:v>
                </c:pt>
                <c:pt idx="3">
                  <c:v>197391</c:v>
                </c:pt>
                <c:pt idx="4">
                  <c:v>18304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F4D-4144-A59A-2A0426502B01}"/>
            </c:ext>
          </c:extLst>
        </c:ser>
        <c:ser>
          <c:idx val="1"/>
          <c:order val="1"/>
          <c:tx>
            <c:strRef>
              <c:f>'Julio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2017'!$F$16:$F$20</c:f>
              <c:numCache>
                <c:formatCode>#,##0</c:formatCode>
                <c:ptCount val="5"/>
                <c:pt idx="0">
                  <c:v>370541</c:v>
                </c:pt>
                <c:pt idx="1">
                  <c:v>1151699</c:v>
                </c:pt>
                <c:pt idx="2">
                  <c:v>385696</c:v>
                </c:pt>
                <c:pt idx="3">
                  <c:v>166690</c:v>
                </c:pt>
                <c:pt idx="4">
                  <c:v>42977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F4D-4144-A59A-2A0426502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892520"/>
        <c:axId val="327894480"/>
        <c:axId val="0"/>
      </c:bar3DChart>
      <c:catAx>
        <c:axId val="327892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94480"/>
        <c:crosses val="autoZero"/>
        <c:auto val="1"/>
        <c:lblAlgn val="ctr"/>
        <c:lblOffset val="100"/>
        <c:noMultiLvlLbl val="0"/>
      </c:catAx>
      <c:valAx>
        <c:axId val="32789448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27892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Agosto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'Agosto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FEE-4D15-A97F-7F293DB94764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E-4D15-A97F-7F293DB947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2017'!$D$16:$D$20</c:f>
              <c:numCache>
                <c:formatCode>#,##0</c:formatCode>
                <c:ptCount val="5"/>
                <c:pt idx="0">
                  <c:v>1323184</c:v>
                </c:pt>
                <c:pt idx="1">
                  <c:v>1708894</c:v>
                </c:pt>
                <c:pt idx="2">
                  <c:v>576075</c:v>
                </c:pt>
                <c:pt idx="3">
                  <c:v>212158</c:v>
                </c:pt>
                <c:pt idx="4">
                  <c:v>19138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2FEE-4D15-A97F-7F293DB94764}"/>
            </c:ext>
          </c:extLst>
        </c:ser>
        <c:ser>
          <c:idx val="1"/>
          <c:order val="1"/>
          <c:tx>
            <c:strRef>
              <c:f>'Agosto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2017'!$F$16:$F$20</c:f>
              <c:numCache>
                <c:formatCode>#,##0</c:formatCode>
                <c:ptCount val="5"/>
                <c:pt idx="0">
                  <c:v>391277</c:v>
                </c:pt>
                <c:pt idx="1">
                  <c:v>1188859</c:v>
                </c:pt>
                <c:pt idx="2">
                  <c:v>404201</c:v>
                </c:pt>
                <c:pt idx="3">
                  <c:v>177628</c:v>
                </c:pt>
                <c:pt idx="4">
                  <c:v>44089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FEE-4D15-A97F-7F293DB94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898008"/>
        <c:axId val="327890952"/>
        <c:axId val="0"/>
      </c:bar3DChart>
      <c:catAx>
        <c:axId val="327898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90952"/>
        <c:crosses val="autoZero"/>
        <c:auto val="1"/>
        <c:lblAlgn val="ctr"/>
        <c:lblOffset val="100"/>
        <c:noMultiLvlLbl val="0"/>
      </c:catAx>
      <c:valAx>
        <c:axId val="3278909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2789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</a:t>
            </a:r>
            <a:r>
              <a:rPr lang="es-DO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Marzo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724545959375279"/>
          <c:y val="0.23359493153204092"/>
          <c:w val="0.53082552726384413"/>
          <c:h val="0.6493020769574919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'Marzo 2016'!$D$13:$D$14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0B9-4887-98D8-1C6B707FB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2016'!$D$16:$D$20</c:f>
              <c:numCache>
                <c:formatCode>#,##0</c:formatCode>
                <c:ptCount val="5"/>
                <c:pt idx="0">
                  <c:v>458030</c:v>
                </c:pt>
                <c:pt idx="1">
                  <c:v>636774</c:v>
                </c:pt>
                <c:pt idx="2">
                  <c:v>218354</c:v>
                </c:pt>
                <c:pt idx="3">
                  <c:v>42412</c:v>
                </c:pt>
                <c:pt idx="4">
                  <c:v>1213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40B9-4887-98D8-1C6B707FBE48}"/>
            </c:ext>
          </c:extLst>
        </c:ser>
        <c:ser>
          <c:idx val="1"/>
          <c:order val="1"/>
          <c:tx>
            <c:strRef>
              <c:f>'Marzo 2016'!$F$13:$F$14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2016'!$F$16:$F$20</c:f>
              <c:numCache>
                <c:formatCode>#,##0</c:formatCode>
                <c:ptCount val="5"/>
                <c:pt idx="0">
                  <c:v>141251</c:v>
                </c:pt>
                <c:pt idx="1">
                  <c:v>588778</c:v>
                </c:pt>
                <c:pt idx="2">
                  <c:v>172407</c:v>
                </c:pt>
                <c:pt idx="3">
                  <c:v>36521</c:v>
                </c:pt>
                <c:pt idx="4">
                  <c:v>10027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40B9-4887-98D8-1C6B707FB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7477368"/>
        <c:axId val="357478544"/>
        <c:axId val="0"/>
      </c:bar3DChart>
      <c:catAx>
        <c:axId val="357477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478544"/>
        <c:crosses val="autoZero"/>
        <c:auto val="1"/>
        <c:lblAlgn val="ctr"/>
        <c:lblOffset val="100"/>
        <c:noMultiLvlLbl val="0"/>
      </c:catAx>
      <c:valAx>
        <c:axId val="35747854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5747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'Septiembre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6CF-4074-A4C8-D8CE5A9ED03D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CF-4074-A4C8-D8CE5A9ED0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2017'!$D$16:$D$20</c:f>
              <c:numCache>
                <c:formatCode>#,##0</c:formatCode>
                <c:ptCount val="5"/>
                <c:pt idx="0">
                  <c:v>1382651</c:v>
                </c:pt>
                <c:pt idx="1">
                  <c:v>1778677</c:v>
                </c:pt>
                <c:pt idx="2">
                  <c:v>607544</c:v>
                </c:pt>
                <c:pt idx="3">
                  <c:v>224240</c:v>
                </c:pt>
                <c:pt idx="4">
                  <c:v>19844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16CF-4074-A4C8-D8CE5A9ED03D}"/>
            </c:ext>
          </c:extLst>
        </c:ser>
        <c:ser>
          <c:idx val="1"/>
          <c:order val="1"/>
          <c:tx>
            <c:strRef>
              <c:f>'Septiembre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2017'!$F$16:$F$20</c:f>
              <c:numCache>
                <c:formatCode>#,##0</c:formatCode>
                <c:ptCount val="5"/>
                <c:pt idx="0">
                  <c:v>411801</c:v>
                </c:pt>
                <c:pt idx="1">
                  <c:v>1228512</c:v>
                </c:pt>
                <c:pt idx="2">
                  <c:v>418512</c:v>
                </c:pt>
                <c:pt idx="3">
                  <c:v>187811</c:v>
                </c:pt>
                <c:pt idx="4">
                  <c:v>44984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16CF-4074-A4C8-D8CE5A9ED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891344"/>
        <c:axId val="327891736"/>
        <c:axId val="0"/>
      </c:bar3DChart>
      <c:catAx>
        <c:axId val="327891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91736"/>
        <c:crosses val="autoZero"/>
        <c:auto val="1"/>
        <c:lblAlgn val="ctr"/>
        <c:lblOffset val="100"/>
        <c:noMultiLvlLbl val="0"/>
      </c:catAx>
      <c:valAx>
        <c:axId val="32789173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2789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Octubre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'Octubre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4C9-4325-9035-70275B095E5C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C9-4325-9035-70275B095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2017'!$D$16:$D$20</c:f>
              <c:numCache>
                <c:formatCode>#,##0</c:formatCode>
                <c:ptCount val="5"/>
                <c:pt idx="0">
                  <c:v>1449548</c:v>
                </c:pt>
                <c:pt idx="1">
                  <c:v>1866597</c:v>
                </c:pt>
                <c:pt idx="2">
                  <c:v>644665</c:v>
                </c:pt>
                <c:pt idx="3">
                  <c:v>239903</c:v>
                </c:pt>
                <c:pt idx="4">
                  <c:v>21048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4C9-4325-9035-70275B095E5C}"/>
            </c:ext>
          </c:extLst>
        </c:ser>
        <c:ser>
          <c:idx val="1"/>
          <c:order val="1"/>
          <c:tx>
            <c:strRef>
              <c:f>'Octubre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2017'!$F$16:$F$20</c:f>
              <c:numCache>
                <c:formatCode>#,##0</c:formatCode>
                <c:ptCount val="5"/>
                <c:pt idx="0">
                  <c:v>437669</c:v>
                </c:pt>
                <c:pt idx="1">
                  <c:v>1275231</c:v>
                </c:pt>
                <c:pt idx="2">
                  <c:v>435279</c:v>
                </c:pt>
                <c:pt idx="3">
                  <c:v>199272</c:v>
                </c:pt>
                <c:pt idx="4">
                  <c:v>46225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4C9-4325-9035-70275B09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896048"/>
        <c:axId val="327897616"/>
        <c:axId val="0"/>
      </c:bar3DChart>
      <c:catAx>
        <c:axId val="327896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97616"/>
        <c:crosses val="autoZero"/>
        <c:auto val="1"/>
        <c:lblAlgn val="ctr"/>
        <c:lblOffset val="100"/>
        <c:noMultiLvlLbl val="0"/>
      </c:catAx>
      <c:valAx>
        <c:axId val="3278976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2789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Noviembre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'Noviembre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BD4-4D4A-B76D-CD9D51E6E019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D4-4D4A-B76D-CD9D51E6E0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2017'!$D$16:$D$20</c:f>
              <c:numCache>
                <c:formatCode>#,##0</c:formatCode>
                <c:ptCount val="5"/>
                <c:pt idx="0">
                  <c:v>1511247</c:v>
                </c:pt>
                <c:pt idx="1">
                  <c:v>1945554</c:v>
                </c:pt>
                <c:pt idx="2">
                  <c:v>679346</c:v>
                </c:pt>
                <c:pt idx="3">
                  <c:v>254798</c:v>
                </c:pt>
                <c:pt idx="4">
                  <c:v>22057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BD4-4D4A-B76D-CD9D51E6E019}"/>
            </c:ext>
          </c:extLst>
        </c:ser>
        <c:ser>
          <c:idx val="1"/>
          <c:order val="1"/>
          <c:tx>
            <c:strRef>
              <c:f>'Noviembre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2017'!$F$16:$F$20</c:f>
              <c:numCache>
                <c:formatCode>#,##0</c:formatCode>
                <c:ptCount val="5"/>
                <c:pt idx="0">
                  <c:v>458377</c:v>
                </c:pt>
                <c:pt idx="1">
                  <c:v>1323263</c:v>
                </c:pt>
                <c:pt idx="2">
                  <c:v>451045</c:v>
                </c:pt>
                <c:pt idx="3">
                  <c:v>210274</c:v>
                </c:pt>
                <c:pt idx="4">
                  <c:v>47219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BD4-4D4A-B76D-CD9D51E6E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893696"/>
        <c:axId val="327894088"/>
        <c:axId val="0"/>
      </c:bar3DChart>
      <c:catAx>
        <c:axId val="327893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94088"/>
        <c:crosses val="autoZero"/>
        <c:auto val="1"/>
        <c:lblAlgn val="ctr"/>
        <c:lblOffset val="100"/>
        <c:noMultiLvlLbl val="0"/>
      </c:catAx>
      <c:valAx>
        <c:axId val="32789408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2789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'Diciembre 2017'!$D$13:$D$14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7B1-4BD3-90B3-6AE2A89BFCAC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B1-4BD3-90B3-6AE2A89BFC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2017'!$D$16:$D$20</c:f>
              <c:numCache>
                <c:formatCode>#,##0</c:formatCode>
                <c:ptCount val="5"/>
                <c:pt idx="0">
                  <c:v>1555841</c:v>
                </c:pt>
                <c:pt idx="1">
                  <c:v>2008983</c:v>
                </c:pt>
                <c:pt idx="2">
                  <c:v>705694</c:v>
                </c:pt>
                <c:pt idx="3">
                  <c:v>266480</c:v>
                </c:pt>
                <c:pt idx="4">
                  <c:v>22652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07B1-4BD3-90B3-6AE2A89BFCAC}"/>
            </c:ext>
          </c:extLst>
        </c:ser>
        <c:ser>
          <c:idx val="1"/>
          <c:order val="1"/>
          <c:tx>
            <c:strRef>
              <c:f>'Diciembre 2017'!$F$13:$F$14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2017'!$B$16:$B$20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2017'!$F$16:$F$20</c:f>
              <c:numCache>
                <c:formatCode>#,##0</c:formatCode>
                <c:ptCount val="5"/>
                <c:pt idx="0">
                  <c:v>474830</c:v>
                </c:pt>
                <c:pt idx="1">
                  <c:v>1363393</c:v>
                </c:pt>
                <c:pt idx="2">
                  <c:v>462495</c:v>
                </c:pt>
                <c:pt idx="3">
                  <c:v>220211</c:v>
                </c:pt>
                <c:pt idx="4">
                  <c:v>48114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07B1-4BD3-90B3-6AE2A89BF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895656"/>
        <c:axId val="327896440"/>
        <c:axId val="0"/>
      </c:bar3DChart>
      <c:catAx>
        <c:axId val="327895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96440"/>
        <c:crosses val="autoZero"/>
        <c:auto val="1"/>
        <c:lblAlgn val="ctr"/>
        <c:lblOffset val="100"/>
        <c:noMultiLvlLbl val="0"/>
      </c:catAx>
      <c:valAx>
        <c:axId val="3278964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2789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Enero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'Enero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CD1-42E7-A992-E40F25A4A4BC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D1-42E7-A992-E40F25A4A4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2018'!$D$16:$D$20</c:f>
              <c:numCache>
                <c:formatCode>#,##0</c:formatCode>
                <c:ptCount val="5"/>
                <c:pt idx="0">
                  <c:v>1624233</c:v>
                </c:pt>
                <c:pt idx="1">
                  <c:v>2096929</c:v>
                </c:pt>
                <c:pt idx="2">
                  <c:v>737141</c:v>
                </c:pt>
                <c:pt idx="3">
                  <c:v>282745</c:v>
                </c:pt>
                <c:pt idx="4">
                  <c:v>23368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CD1-42E7-A992-E40F25A4A4BC}"/>
            </c:ext>
          </c:extLst>
        </c:ser>
        <c:ser>
          <c:idx val="1"/>
          <c:order val="1"/>
          <c:tx>
            <c:strRef>
              <c:f>'Enero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2018'!$F$16:$F$20</c:f>
              <c:numCache>
                <c:formatCode>#,##0</c:formatCode>
                <c:ptCount val="5"/>
                <c:pt idx="0">
                  <c:v>492208</c:v>
                </c:pt>
                <c:pt idx="1">
                  <c:v>1409101</c:v>
                </c:pt>
                <c:pt idx="2">
                  <c:v>478017</c:v>
                </c:pt>
                <c:pt idx="3">
                  <c:v>233817</c:v>
                </c:pt>
                <c:pt idx="4">
                  <c:v>49214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CD1-42E7-A992-E40F25A4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245512"/>
        <c:axId val="431242768"/>
        <c:axId val="0"/>
      </c:bar3DChart>
      <c:catAx>
        <c:axId val="431245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42768"/>
        <c:crosses val="autoZero"/>
        <c:auto val="1"/>
        <c:lblAlgn val="ctr"/>
        <c:lblOffset val="100"/>
        <c:noMultiLvlLbl val="0"/>
      </c:catAx>
      <c:valAx>
        <c:axId val="43124276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124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Febrero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'Febrero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D01-4DDF-A8CF-DBC5D12FC994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01-4DDF-A8CF-DBC5D12FC9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2018'!$D$16:$D$20</c:f>
              <c:numCache>
                <c:formatCode>#,##0</c:formatCode>
                <c:ptCount val="5"/>
                <c:pt idx="0">
                  <c:v>1693816</c:v>
                </c:pt>
                <c:pt idx="1">
                  <c:v>2185605</c:v>
                </c:pt>
                <c:pt idx="2">
                  <c:v>775404</c:v>
                </c:pt>
                <c:pt idx="3">
                  <c:v>300287</c:v>
                </c:pt>
                <c:pt idx="4">
                  <c:v>25340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9D01-4DDF-A8CF-DBC5D12FC994}"/>
            </c:ext>
          </c:extLst>
        </c:ser>
        <c:ser>
          <c:idx val="1"/>
          <c:order val="1"/>
          <c:tx>
            <c:strRef>
              <c:f>'Febrero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2018'!$F$16:$F$20</c:f>
              <c:numCache>
                <c:formatCode>#,##0</c:formatCode>
                <c:ptCount val="5"/>
                <c:pt idx="0">
                  <c:v>508240</c:v>
                </c:pt>
                <c:pt idx="1">
                  <c:v>1456849</c:v>
                </c:pt>
                <c:pt idx="2">
                  <c:v>495481</c:v>
                </c:pt>
                <c:pt idx="3">
                  <c:v>247262</c:v>
                </c:pt>
                <c:pt idx="4">
                  <c:v>50095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9D01-4DDF-A8CF-DBC5D12F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245904"/>
        <c:axId val="431243160"/>
        <c:axId val="0"/>
      </c:bar3DChart>
      <c:catAx>
        <c:axId val="431245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43160"/>
        <c:crosses val="autoZero"/>
        <c:auto val="1"/>
        <c:lblAlgn val="ctr"/>
        <c:lblOffset val="100"/>
        <c:noMultiLvlLbl val="0"/>
      </c:catAx>
      <c:valAx>
        <c:axId val="43124316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12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'Marzo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3DA-4DAF-804B-2124F2A79EF0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DA-4DAF-804B-2124F2A79E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2018'!$D$16:$D$20</c:f>
              <c:numCache>
                <c:formatCode>#,##0</c:formatCode>
                <c:ptCount val="5"/>
                <c:pt idx="0">
                  <c:v>1771609</c:v>
                </c:pt>
                <c:pt idx="1">
                  <c:v>2273846</c:v>
                </c:pt>
                <c:pt idx="2">
                  <c:v>811616</c:v>
                </c:pt>
                <c:pt idx="3">
                  <c:v>319956</c:v>
                </c:pt>
                <c:pt idx="4">
                  <c:v>28236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3DA-4DAF-804B-2124F2A79EF0}"/>
            </c:ext>
          </c:extLst>
        </c:ser>
        <c:ser>
          <c:idx val="1"/>
          <c:order val="1"/>
          <c:tx>
            <c:strRef>
              <c:f>'Marzo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2018'!$F$16:$F$20</c:f>
              <c:numCache>
                <c:formatCode>#,##0</c:formatCode>
                <c:ptCount val="5"/>
                <c:pt idx="0">
                  <c:v>528918</c:v>
                </c:pt>
                <c:pt idx="1">
                  <c:v>1507039</c:v>
                </c:pt>
                <c:pt idx="2">
                  <c:v>513638</c:v>
                </c:pt>
                <c:pt idx="3">
                  <c:v>262461</c:v>
                </c:pt>
                <c:pt idx="4">
                  <c:v>51221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3DA-4DAF-804B-2124F2A79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241984"/>
        <c:axId val="431244728"/>
        <c:axId val="0"/>
      </c:bar3DChart>
      <c:catAx>
        <c:axId val="431241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44728"/>
        <c:crosses val="autoZero"/>
        <c:auto val="1"/>
        <c:lblAlgn val="ctr"/>
        <c:lblOffset val="100"/>
        <c:noMultiLvlLbl val="0"/>
      </c:catAx>
      <c:valAx>
        <c:axId val="43124472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124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Abril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'Abril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934-4356-954C-6051CD878694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34-4356-954C-6051CD8786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2018'!$D$16:$D$20</c:f>
              <c:numCache>
                <c:formatCode>#,##0</c:formatCode>
                <c:ptCount val="5"/>
                <c:pt idx="0">
                  <c:v>1847684</c:v>
                </c:pt>
                <c:pt idx="1">
                  <c:v>2368059</c:v>
                </c:pt>
                <c:pt idx="2">
                  <c:v>850322</c:v>
                </c:pt>
                <c:pt idx="3">
                  <c:v>340329</c:v>
                </c:pt>
                <c:pt idx="4">
                  <c:v>30695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0934-4356-954C-6051CD878694}"/>
            </c:ext>
          </c:extLst>
        </c:ser>
        <c:ser>
          <c:idx val="1"/>
          <c:order val="1"/>
          <c:tx>
            <c:strRef>
              <c:f>'Abril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2018'!$F$16:$F$20</c:f>
              <c:numCache>
                <c:formatCode>#,##0</c:formatCode>
                <c:ptCount val="5"/>
                <c:pt idx="0">
                  <c:v>549563</c:v>
                </c:pt>
                <c:pt idx="1">
                  <c:v>1561027</c:v>
                </c:pt>
                <c:pt idx="2">
                  <c:v>534492</c:v>
                </c:pt>
                <c:pt idx="3">
                  <c:v>274966</c:v>
                </c:pt>
                <c:pt idx="4">
                  <c:v>52280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0934-4356-954C-6051CD878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243944"/>
        <c:axId val="431246296"/>
        <c:axId val="0"/>
      </c:bar3DChart>
      <c:catAx>
        <c:axId val="431243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46296"/>
        <c:crosses val="autoZero"/>
        <c:auto val="1"/>
        <c:lblAlgn val="ctr"/>
        <c:lblOffset val="100"/>
        <c:noMultiLvlLbl val="0"/>
      </c:catAx>
      <c:valAx>
        <c:axId val="4312462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124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Mayo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'Mayo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F2C-4FA0-ABF3-C10B7BBE5E02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2C-4FA0-ABF3-C10B7BBE5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2018'!$D$16:$D$20</c:f>
              <c:numCache>
                <c:formatCode>#,##0</c:formatCode>
                <c:ptCount val="5"/>
                <c:pt idx="0">
                  <c:v>1932139</c:v>
                </c:pt>
                <c:pt idx="1">
                  <c:v>2472565</c:v>
                </c:pt>
                <c:pt idx="2">
                  <c:v>899875</c:v>
                </c:pt>
                <c:pt idx="3">
                  <c:v>364671</c:v>
                </c:pt>
                <c:pt idx="4">
                  <c:v>33038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9F2C-4FA0-ABF3-C10B7BBE5E02}"/>
            </c:ext>
          </c:extLst>
        </c:ser>
        <c:ser>
          <c:idx val="1"/>
          <c:order val="1"/>
          <c:tx>
            <c:strRef>
              <c:f>'Mayo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2018'!$F$16:$F$20</c:f>
              <c:numCache>
                <c:formatCode>#,##0</c:formatCode>
                <c:ptCount val="5"/>
                <c:pt idx="0">
                  <c:v>570595</c:v>
                </c:pt>
                <c:pt idx="1">
                  <c:v>1613618</c:v>
                </c:pt>
                <c:pt idx="2">
                  <c:v>558578</c:v>
                </c:pt>
                <c:pt idx="3">
                  <c:v>293295</c:v>
                </c:pt>
                <c:pt idx="4">
                  <c:v>53813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9F2C-4FA0-ABF3-C10B7BBE5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243552"/>
        <c:axId val="431244336"/>
        <c:axId val="0"/>
      </c:bar3DChart>
      <c:catAx>
        <c:axId val="431243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44336"/>
        <c:crosses val="autoZero"/>
        <c:auto val="1"/>
        <c:lblAlgn val="ctr"/>
        <c:lblOffset val="100"/>
        <c:noMultiLvlLbl val="0"/>
      </c:catAx>
      <c:valAx>
        <c:axId val="43124433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12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'Junio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5CC-473C-869E-8E4B70059619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CC-473C-869E-8E4B70059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2018'!$D$16:$D$20</c:f>
              <c:numCache>
                <c:formatCode>#,##0</c:formatCode>
                <c:ptCount val="5"/>
                <c:pt idx="0">
                  <c:v>1998557</c:v>
                </c:pt>
                <c:pt idx="1">
                  <c:v>2573134</c:v>
                </c:pt>
                <c:pt idx="2">
                  <c:v>943781</c:v>
                </c:pt>
                <c:pt idx="3">
                  <c:v>388027</c:v>
                </c:pt>
                <c:pt idx="4">
                  <c:v>35633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5CC-473C-869E-8E4B70059619}"/>
            </c:ext>
          </c:extLst>
        </c:ser>
        <c:ser>
          <c:idx val="1"/>
          <c:order val="1"/>
          <c:tx>
            <c:strRef>
              <c:f>'Junio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2018'!$F$16:$F$20</c:f>
              <c:numCache>
                <c:formatCode>#,##0</c:formatCode>
                <c:ptCount val="5"/>
                <c:pt idx="0">
                  <c:v>589617</c:v>
                </c:pt>
                <c:pt idx="1">
                  <c:v>1660271</c:v>
                </c:pt>
                <c:pt idx="2">
                  <c:v>580492</c:v>
                </c:pt>
                <c:pt idx="3">
                  <c:v>308640</c:v>
                </c:pt>
                <c:pt idx="4">
                  <c:v>54788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5CC-473C-869E-8E4B70059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246688"/>
        <c:axId val="431239240"/>
        <c:axId val="0"/>
      </c:bar3DChart>
      <c:catAx>
        <c:axId val="43124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39240"/>
        <c:crosses val="autoZero"/>
        <c:auto val="1"/>
        <c:lblAlgn val="ctr"/>
        <c:lblOffset val="100"/>
        <c:noMultiLvlLbl val="0"/>
      </c:catAx>
      <c:valAx>
        <c:axId val="4312392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12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</a:t>
            </a:r>
            <a:r>
              <a:rPr lang="es-DO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Abril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724545959375279"/>
          <c:y val="0.23359493153204092"/>
          <c:w val="0.53082552726384413"/>
          <c:h val="0.6493020769574919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'Abril 2016'!$D$13:$D$14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10A-45E3-95CE-D5B1A6B700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2016'!$D$16:$D$20</c:f>
              <c:numCache>
                <c:formatCode>#,##0</c:formatCode>
                <c:ptCount val="5"/>
                <c:pt idx="0">
                  <c:v>502519</c:v>
                </c:pt>
                <c:pt idx="1">
                  <c:v>683418</c:v>
                </c:pt>
                <c:pt idx="2">
                  <c:v>232426</c:v>
                </c:pt>
                <c:pt idx="3">
                  <c:v>48481</c:v>
                </c:pt>
                <c:pt idx="4">
                  <c:v>1280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A10A-45E3-95CE-D5B1A6B7003E}"/>
            </c:ext>
          </c:extLst>
        </c:ser>
        <c:ser>
          <c:idx val="1"/>
          <c:order val="1"/>
          <c:tx>
            <c:strRef>
              <c:f>'Abril 2016'!$F$13:$F$14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2016'!$F$16:$F$20</c:f>
              <c:numCache>
                <c:formatCode>#,##0</c:formatCode>
                <c:ptCount val="5"/>
                <c:pt idx="0">
                  <c:v>152752</c:v>
                </c:pt>
                <c:pt idx="1">
                  <c:v>620684</c:v>
                </c:pt>
                <c:pt idx="2">
                  <c:v>181328</c:v>
                </c:pt>
                <c:pt idx="3">
                  <c:v>41895</c:v>
                </c:pt>
                <c:pt idx="4">
                  <c:v>11245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A10A-45E3-95CE-D5B1A6B70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2899544"/>
        <c:axId val="422905424"/>
        <c:axId val="0"/>
      </c:bar3DChart>
      <c:catAx>
        <c:axId val="422899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05424"/>
        <c:crosses val="autoZero"/>
        <c:auto val="1"/>
        <c:lblAlgn val="ctr"/>
        <c:lblOffset val="100"/>
        <c:noMultiLvlLbl val="0"/>
      </c:catAx>
      <c:valAx>
        <c:axId val="42290542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2899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Julio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'Julio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CE9-4D2E-97E4-BE81796B2F13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E9-4D2E-97E4-BE81796B2F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2018'!$D$16:$D$20</c:f>
              <c:numCache>
                <c:formatCode>#,##0</c:formatCode>
                <c:ptCount val="5"/>
                <c:pt idx="0">
                  <c:v>2074436</c:v>
                </c:pt>
                <c:pt idx="1">
                  <c:v>2664802</c:v>
                </c:pt>
                <c:pt idx="2">
                  <c:v>989596</c:v>
                </c:pt>
                <c:pt idx="3">
                  <c:v>410440</c:v>
                </c:pt>
                <c:pt idx="4">
                  <c:v>38202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CE9-4D2E-97E4-BE81796B2F13}"/>
            </c:ext>
          </c:extLst>
        </c:ser>
        <c:ser>
          <c:idx val="1"/>
          <c:order val="1"/>
          <c:tx>
            <c:strRef>
              <c:f>'Julio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2018'!$F$16:$F$20</c:f>
              <c:numCache>
                <c:formatCode>#,##0</c:formatCode>
                <c:ptCount val="5"/>
                <c:pt idx="0">
                  <c:v>609515</c:v>
                </c:pt>
                <c:pt idx="1">
                  <c:v>1708016</c:v>
                </c:pt>
                <c:pt idx="2">
                  <c:v>601758</c:v>
                </c:pt>
                <c:pt idx="3">
                  <c:v>325462</c:v>
                </c:pt>
                <c:pt idx="4">
                  <c:v>55906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CE9-4D2E-97E4-BE81796B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240416"/>
        <c:axId val="436236240"/>
        <c:axId val="0"/>
      </c:bar3DChart>
      <c:catAx>
        <c:axId val="431240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36240"/>
        <c:crosses val="autoZero"/>
        <c:auto val="1"/>
        <c:lblAlgn val="ctr"/>
        <c:lblOffset val="100"/>
        <c:noMultiLvlLbl val="0"/>
      </c:catAx>
      <c:valAx>
        <c:axId val="4362362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124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Agosto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'Agosto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34D-4AFF-9AD0-12B1E491B406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4D-4AFF-9AD0-12B1E491B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2018'!$D$16:$D$20</c:f>
              <c:numCache>
                <c:formatCode>#,##0</c:formatCode>
                <c:ptCount val="5"/>
                <c:pt idx="0">
                  <c:v>2148745</c:v>
                </c:pt>
                <c:pt idx="1">
                  <c:v>2759438</c:v>
                </c:pt>
                <c:pt idx="2">
                  <c:v>1042729</c:v>
                </c:pt>
                <c:pt idx="3">
                  <c:v>434142</c:v>
                </c:pt>
                <c:pt idx="4">
                  <c:v>39911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934D-4AFF-9AD0-12B1E491B406}"/>
            </c:ext>
          </c:extLst>
        </c:ser>
        <c:ser>
          <c:idx val="1"/>
          <c:order val="1"/>
          <c:tx>
            <c:strRef>
              <c:f>'Agosto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2018'!$F$16:$F$20</c:f>
              <c:numCache>
                <c:formatCode>#,##0</c:formatCode>
                <c:ptCount val="5"/>
                <c:pt idx="0">
                  <c:v>625533</c:v>
                </c:pt>
                <c:pt idx="1">
                  <c:v>1755576</c:v>
                </c:pt>
                <c:pt idx="2">
                  <c:v>626866</c:v>
                </c:pt>
                <c:pt idx="3">
                  <c:v>341179</c:v>
                </c:pt>
                <c:pt idx="4">
                  <c:v>56935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934D-4AFF-9AD0-12B1E491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44864"/>
        <c:axId val="436240160"/>
        <c:axId val="0"/>
      </c:bar3DChart>
      <c:catAx>
        <c:axId val="436244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40160"/>
        <c:crosses val="autoZero"/>
        <c:auto val="1"/>
        <c:lblAlgn val="ctr"/>
        <c:lblOffset val="100"/>
        <c:noMultiLvlLbl val="0"/>
      </c:catAx>
      <c:valAx>
        <c:axId val="43624016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4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'Septiembre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294-40A0-BBDE-5F43617C8AB4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94-40A0-BBDE-5F43617C8A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2018'!$D$16:$D$20</c:f>
              <c:numCache>
                <c:formatCode>#,##0</c:formatCode>
                <c:ptCount val="5"/>
                <c:pt idx="0">
                  <c:v>2074436</c:v>
                </c:pt>
                <c:pt idx="1">
                  <c:v>2664802</c:v>
                </c:pt>
                <c:pt idx="2">
                  <c:v>989596</c:v>
                </c:pt>
                <c:pt idx="3">
                  <c:v>410440</c:v>
                </c:pt>
                <c:pt idx="4">
                  <c:v>38202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1294-40A0-BBDE-5F43617C8AB4}"/>
            </c:ext>
          </c:extLst>
        </c:ser>
        <c:ser>
          <c:idx val="1"/>
          <c:order val="1"/>
          <c:tx>
            <c:strRef>
              <c:f>'Septiembre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2018'!$F$16:$F$20</c:f>
              <c:numCache>
                <c:formatCode>#,##0</c:formatCode>
                <c:ptCount val="5"/>
                <c:pt idx="0">
                  <c:v>609515</c:v>
                </c:pt>
                <c:pt idx="1">
                  <c:v>1708016</c:v>
                </c:pt>
                <c:pt idx="2">
                  <c:v>601758</c:v>
                </c:pt>
                <c:pt idx="3">
                  <c:v>325462</c:v>
                </c:pt>
                <c:pt idx="4">
                  <c:v>55906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1294-40A0-BBDE-5F43617C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33496"/>
        <c:axId val="436242512"/>
        <c:axId val="0"/>
      </c:bar3DChart>
      <c:catAx>
        <c:axId val="4362334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42512"/>
        <c:crosses val="autoZero"/>
        <c:auto val="1"/>
        <c:lblAlgn val="ctr"/>
        <c:lblOffset val="100"/>
        <c:noMultiLvlLbl val="0"/>
      </c:catAx>
      <c:valAx>
        <c:axId val="4362425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3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Octubre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'Octubre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AE2-4112-8460-67AE54CFA485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E2-4112-8460-67AE54CFA4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2018'!$D$16:$D$20</c:f>
              <c:numCache>
                <c:formatCode>#,##0</c:formatCode>
                <c:ptCount val="5"/>
                <c:pt idx="0">
                  <c:v>2285710</c:v>
                </c:pt>
                <c:pt idx="1">
                  <c:v>2940603</c:v>
                </c:pt>
                <c:pt idx="2">
                  <c:v>1144377</c:v>
                </c:pt>
                <c:pt idx="3">
                  <c:v>476954</c:v>
                </c:pt>
                <c:pt idx="4">
                  <c:v>42818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6AE2-4112-8460-67AE54CFA485}"/>
            </c:ext>
          </c:extLst>
        </c:ser>
        <c:ser>
          <c:idx val="1"/>
          <c:order val="1"/>
          <c:tx>
            <c:strRef>
              <c:f>'Octubre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2018'!$F$16:$F$20</c:f>
              <c:numCache>
                <c:formatCode>#,##0</c:formatCode>
                <c:ptCount val="5"/>
                <c:pt idx="0">
                  <c:v>668031</c:v>
                </c:pt>
                <c:pt idx="1">
                  <c:v>1844967</c:v>
                </c:pt>
                <c:pt idx="2">
                  <c:v>672418</c:v>
                </c:pt>
                <c:pt idx="3">
                  <c:v>372944</c:v>
                </c:pt>
                <c:pt idx="4">
                  <c:v>58197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6AE2-4112-8460-67AE54CFA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44472"/>
        <c:axId val="436235064"/>
        <c:axId val="0"/>
      </c:bar3DChart>
      <c:catAx>
        <c:axId val="436244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35064"/>
        <c:crosses val="autoZero"/>
        <c:auto val="1"/>
        <c:lblAlgn val="ctr"/>
        <c:lblOffset val="100"/>
        <c:noMultiLvlLbl val="0"/>
      </c:catAx>
      <c:valAx>
        <c:axId val="4362350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4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Noviembre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'Noviembre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9DC-4534-9DE9-084AEF0270ED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DC-4534-9DE9-084AEF0270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2018'!$D$16:$D$20</c:f>
              <c:numCache>
                <c:formatCode>#,##0</c:formatCode>
                <c:ptCount val="5"/>
                <c:pt idx="0">
                  <c:v>2358638</c:v>
                </c:pt>
                <c:pt idx="1">
                  <c:v>3024037</c:v>
                </c:pt>
                <c:pt idx="2">
                  <c:v>1192680</c:v>
                </c:pt>
                <c:pt idx="3">
                  <c:v>498512</c:v>
                </c:pt>
                <c:pt idx="4">
                  <c:v>43744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9DC-4534-9DE9-084AEF0270ED}"/>
            </c:ext>
          </c:extLst>
        </c:ser>
        <c:ser>
          <c:idx val="1"/>
          <c:order val="1"/>
          <c:tx>
            <c:strRef>
              <c:f>'Noviembre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2018'!$F$16:$F$20</c:f>
              <c:numCache>
                <c:formatCode>#,##0</c:formatCode>
                <c:ptCount val="5"/>
                <c:pt idx="0">
                  <c:v>688998</c:v>
                </c:pt>
                <c:pt idx="1">
                  <c:v>1890823</c:v>
                </c:pt>
                <c:pt idx="2">
                  <c:v>695649</c:v>
                </c:pt>
                <c:pt idx="3">
                  <c:v>388515</c:v>
                </c:pt>
                <c:pt idx="4">
                  <c:v>58602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9DC-4534-9DE9-084AEF02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35456"/>
        <c:axId val="436239768"/>
        <c:axId val="0"/>
      </c:bar3DChart>
      <c:catAx>
        <c:axId val="436235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39768"/>
        <c:crosses val="autoZero"/>
        <c:auto val="1"/>
        <c:lblAlgn val="ctr"/>
        <c:lblOffset val="100"/>
        <c:noMultiLvlLbl val="0"/>
      </c:catAx>
      <c:valAx>
        <c:axId val="43623976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3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'Diciembre 2018'!$D$13:$D$14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46B-4898-B51F-4BC10A8D5DD5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B-4898-B51F-4BC10A8D5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2018'!$D$16:$D$20</c:f>
              <c:numCache>
                <c:formatCode>#,##0</c:formatCode>
                <c:ptCount val="5"/>
                <c:pt idx="0">
                  <c:v>2410320</c:v>
                </c:pt>
                <c:pt idx="1">
                  <c:v>3088263</c:v>
                </c:pt>
                <c:pt idx="2">
                  <c:v>1229902</c:v>
                </c:pt>
                <c:pt idx="3">
                  <c:v>515812</c:v>
                </c:pt>
                <c:pt idx="4">
                  <c:v>45288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F46B-4898-B51F-4BC10A8D5DD5}"/>
            </c:ext>
          </c:extLst>
        </c:ser>
        <c:ser>
          <c:idx val="1"/>
          <c:order val="1"/>
          <c:tx>
            <c:strRef>
              <c:f>'Diciembre 2018'!$F$13:$F$14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2018'!$B$16:$B$20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2018'!$F$16:$F$20</c:f>
              <c:numCache>
                <c:formatCode>#,##0</c:formatCode>
                <c:ptCount val="5"/>
                <c:pt idx="0">
                  <c:v>706001</c:v>
                </c:pt>
                <c:pt idx="1">
                  <c:v>1928322</c:v>
                </c:pt>
                <c:pt idx="2">
                  <c:v>708390</c:v>
                </c:pt>
                <c:pt idx="3">
                  <c:v>400951</c:v>
                </c:pt>
                <c:pt idx="4">
                  <c:v>59026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46B-4898-B51F-4BC10A8D5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35848"/>
        <c:axId val="436241336"/>
        <c:axId val="0"/>
      </c:bar3DChart>
      <c:catAx>
        <c:axId val="436235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41336"/>
        <c:crosses val="autoZero"/>
        <c:auto val="1"/>
        <c:lblAlgn val="ctr"/>
        <c:lblOffset val="100"/>
        <c:noMultiLvlLbl val="0"/>
      </c:catAx>
      <c:valAx>
        <c:axId val="43624133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3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Enero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'Enero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1C8-4333-8BBF-8824F9384C07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C8-4333-8BBF-8824F9384C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2019'!$D$16:$D$20</c:f>
              <c:numCache>
                <c:formatCode>#,##0</c:formatCode>
                <c:ptCount val="5"/>
                <c:pt idx="0">
                  <c:v>2410416</c:v>
                </c:pt>
                <c:pt idx="1">
                  <c:v>3088263</c:v>
                </c:pt>
                <c:pt idx="2">
                  <c:v>1231079</c:v>
                </c:pt>
                <c:pt idx="3">
                  <c:v>515818</c:v>
                </c:pt>
                <c:pt idx="4">
                  <c:v>45288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1C8-4333-8BBF-8824F9384C07}"/>
            </c:ext>
          </c:extLst>
        </c:ser>
        <c:ser>
          <c:idx val="1"/>
          <c:order val="1"/>
          <c:tx>
            <c:strRef>
              <c:f>'Enero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2019'!$F$16:$F$20</c:f>
              <c:numCache>
                <c:formatCode>#,##0</c:formatCode>
                <c:ptCount val="5"/>
                <c:pt idx="0">
                  <c:v>707172</c:v>
                </c:pt>
                <c:pt idx="1">
                  <c:v>1928322</c:v>
                </c:pt>
                <c:pt idx="2">
                  <c:v>705515</c:v>
                </c:pt>
                <c:pt idx="3">
                  <c:v>401077</c:v>
                </c:pt>
                <c:pt idx="4">
                  <c:v>58941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1C8-4333-8BBF-8824F9384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43688"/>
        <c:axId val="436244080"/>
        <c:axId val="0"/>
      </c:bar3DChart>
      <c:catAx>
        <c:axId val="436243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44080"/>
        <c:crosses val="autoZero"/>
        <c:auto val="1"/>
        <c:lblAlgn val="ctr"/>
        <c:lblOffset val="100"/>
        <c:noMultiLvlLbl val="0"/>
      </c:catAx>
      <c:valAx>
        <c:axId val="43624408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4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Febrero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'Febrero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5B5-437A-A61B-14412BAC7294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B5-437A-A61B-14412BAC7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2019'!$D$16:$D$20</c:f>
              <c:numCache>
                <c:formatCode>#,##0</c:formatCode>
                <c:ptCount val="5"/>
                <c:pt idx="0">
                  <c:v>2547350</c:v>
                </c:pt>
                <c:pt idx="1">
                  <c:v>3278210</c:v>
                </c:pt>
                <c:pt idx="2">
                  <c:v>1324031</c:v>
                </c:pt>
                <c:pt idx="3">
                  <c:v>564980</c:v>
                </c:pt>
                <c:pt idx="4">
                  <c:v>49357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A5B5-437A-A61B-14412BAC7294}"/>
            </c:ext>
          </c:extLst>
        </c:ser>
        <c:ser>
          <c:idx val="1"/>
          <c:order val="1"/>
          <c:tx>
            <c:strRef>
              <c:f>'Febrero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2019'!$F$16:$F$20</c:f>
              <c:numCache>
                <c:formatCode>#,##0</c:formatCode>
                <c:ptCount val="5"/>
                <c:pt idx="0">
                  <c:v>749013</c:v>
                </c:pt>
                <c:pt idx="1">
                  <c:v>2020374</c:v>
                </c:pt>
                <c:pt idx="2">
                  <c:v>745378</c:v>
                </c:pt>
                <c:pt idx="3">
                  <c:v>435767</c:v>
                </c:pt>
                <c:pt idx="4">
                  <c:v>60127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A5B5-437A-A61B-14412BAC7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38200"/>
        <c:axId val="436233888"/>
        <c:axId val="0"/>
      </c:bar3DChart>
      <c:catAx>
        <c:axId val="436238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33888"/>
        <c:crosses val="autoZero"/>
        <c:auto val="1"/>
        <c:lblAlgn val="ctr"/>
        <c:lblOffset val="100"/>
        <c:noMultiLvlLbl val="0"/>
      </c:catAx>
      <c:valAx>
        <c:axId val="43623388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3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'Marzo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626-488C-AD80-D99ACFB9A73D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26-488C-AD80-D99ACFB9A7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2019'!$D$16:$D$20</c:f>
              <c:numCache>
                <c:formatCode>#,##0</c:formatCode>
                <c:ptCount val="5"/>
                <c:pt idx="0">
                  <c:v>2623836</c:v>
                </c:pt>
                <c:pt idx="1">
                  <c:v>3386403</c:v>
                </c:pt>
                <c:pt idx="2">
                  <c:v>1381907</c:v>
                </c:pt>
                <c:pt idx="3">
                  <c:v>595335</c:v>
                </c:pt>
                <c:pt idx="4">
                  <c:v>50991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626-488C-AD80-D99ACFB9A73D}"/>
            </c:ext>
          </c:extLst>
        </c:ser>
        <c:ser>
          <c:idx val="1"/>
          <c:order val="1"/>
          <c:tx>
            <c:strRef>
              <c:f>'Marzo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2019'!$F$16:$F$20</c:f>
              <c:numCache>
                <c:formatCode>#,##0</c:formatCode>
                <c:ptCount val="5"/>
                <c:pt idx="0">
                  <c:v>773613</c:v>
                </c:pt>
                <c:pt idx="1">
                  <c:v>2067841</c:v>
                </c:pt>
                <c:pt idx="2">
                  <c:v>768909</c:v>
                </c:pt>
                <c:pt idx="3">
                  <c:v>459233</c:v>
                </c:pt>
                <c:pt idx="4">
                  <c:v>60717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626-488C-AD80-D99ACFB9A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36632"/>
        <c:axId val="436237416"/>
        <c:axId val="0"/>
      </c:bar3DChart>
      <c:catAx>
        <c:axId val="436236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37416"/>
        <c:crosses val="autoZero"/>
        <c:auto val="1"/>
        <c:lblAlgn val="ctr"/>
        <c:lblOffset val="100"/>
        <c:noMultiLvlLbl val="0"/>
      </c:catAx>
      <c:valAx>
        <c:axId val="4362374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3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Abril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'Abril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781-4E4C-B857-ABDA2B3DE81B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81-4E4C-B857-ABDA2B3DE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2019'!$D$16:$D$20</c:f>
              <c:numCache>
                <c:formatCode>#,##0</c:formatCode>
                <c:ptCount val="5"/>
                <c:pt idx="0">
                  <c:v>2691661</c:v>
                </c:pt>
                <c:pt idx="1">
                  <c:v>3474778</c:v>
                </c:pt>
                <c:pt idx="2">
                  <c:v>1437834</c:v>
                </c:pt>
                <c:pt idx="3">
                  <c:v>621254</c:v>
                </c:pt>
                <c:pt idx="4">
                  <c:v>52972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781-4E4C-B857-ABDA2B3DE81B}"/>
            </c:ext>
          </c:extLst>
        </c:ser>
        <c:ser>
          <c:idx val="1"/>
          <c:order val="1"/>
          <c:tx>
            <c:strRef>
              <c:f>'Abril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2019'!$F$16:$F$20</c:f>
              <c:numCache>
                <c:formatCode>#,##0</c:formatCode>
                <c:ptCount val="5"/>
                <c:pt idx="0">
                  <c:v>795711</c:v>
                </c:pt>
                <c:pt idx="1">
                  <c:v>2107646</c:v>
                </c:pt>
                <c:pt idx="2">
                  <c:v>787432</c:v>
                </c:pt>
                <c:pt idx="3">
                  <c:v>480206</c:v>
                </c:pt>
                <c:pt idx="4">
                  <c:v>61410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781-4E4C-B857-ABDA2B3DE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42120"/>
        <c:axId val="436238984"/>
        <c:axId val="0"/>
      </c:bar3DChart>
      <c:catAx>
        <c:axId val="436242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38984"/>
        <c:crosses val="autoZero"/>
        <c:auto val="1"/>
        <c:lblAlgn val="ctr"/>
        <c:lblOffset val="100"/>
        <c:noMultiLvlLbl val="0"/>
      </c:catAx>
      <c:valAx>
        <c:axId val="4362389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4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Mayo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724545959375279"/>
          <c:y val="0.23359493153204092"/>
          <c:w val="0.53082552726384413"/>
          <c:h val="0.6493020769574919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'Mayo 2016'!$D$13:$D$14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E2-4B2C-9528-1226E4DA46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2016'!$D$16:$D$20</c:f>
              <c:numCache>
                <c:formatCode>#,##0</c:formatCode>
                <c:ptCount val="5"/>
                <c:pt idx="0">
                  <c:v>551488</c:v>
                </c:pt>
                <c:pt idx="1">
                  <c:v>739291</c:v>
                </c:pt>
                <c:pt idx="2">
                  <c:v>248729</c:v>
                </c:pt>
                <c:pt idx="3">
                  <c:v>54729</c:v>
                </c:pt>
                <c:pt idx="4">
                  <c:v>1357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19E2-4B2C-9528-1226E4DA46B2}"/>
            </c:ext>
          </c:extLst>
        </c:ser>
        <c:ser>
          <c:idx val="1"/>
          <c:order val="1"/>
          <c:tx>
            <c:strRef>
              <c:f>'Mayo 2016'!$F$13:$F$14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2016'!$F$16:$F$20</c:f>
              <c:numCache>
                <c:formatCode>#,##0</c:formatCode>
                <c:ptCount val="5"/>
                <c:pt idx="0">
                  <c:v>164643</c:v>
                </c:pt>
                <c:pt idx="1">
                  <c:v>651517</c:v>
                </c:pt>
                <c:pt idx="2">
                  <c:v>190956</c:v>
                </c:pt>
                <c:pt idx="3">
                  <c:v>47835</c:v>
                </c:pt>
                <c:pt idx="4">
                  <c:v>12054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19E2-4B2C-9528-1226E4DA4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376672"/>
        <c:axId val="151377456"/>
        <c:axId val="0"/>
      </c:bar3DChart>
      <c:catAx>
        <c:axId val="15137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77456"/>
        <c:crosses val="autoZero"/>
        <c:auto val="1"/>
        <c:lblAlgn val="ctr"/>
        <c:lblOffset val="100"/>
        <c:noMultiLvlLbl val="0"/>
      </c:catAx>
      <c:valAx>
        <c:axId val="15137745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5137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Mayo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'Mayo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497-42DB-8304-105D1DF07ED6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97-42DB-8304-105D1DF07E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2019'!$D$16:$D$20</c:f>
              <c:numCache>
                <c:formatCode>#,##0</c:formatCode>
                <c:ptCount val="5"/>
                <c:pt idx="0">
                  <c:v>2419187</c:v>
                </c:pt>
                <c:pt idx="1">
                  <c:v>3096195</c:v>
                </c:pt>
                <c:pt idx="2">
                  <c:v>1237936</c:v>
                </c:pt>
                <c:pt idx="3">
                  <c:v>517511</c:v>
                </c:pt>
                <c:pt idx="4">
                  <c:v>45488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5497-42DB-8304-105D1DF07ED6}"/>
            </c:ext>
          </c:extLst>
        </c:ser>
        <c:ser>
          <c:idx val="1"/>
          <c:order val="1"/>
          <c:tx>
            <c:strRef>
              <c:f>'Mayo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2019'!$F$16:$F$20</c:f>
              <c:numCache>
                <c:formatCode>#,##0</c:formatCode>
                <c:ptCount val="5"/>
                <c:pt idx="0">
                  <c:v>678965</c:v>
                </c:pt>
                <c:pt idx="1">
                  <c:v>1933129</c:v>
                </c:pt>
                <c:pt idx="2">
                  <c:v>708330</c:v>
                </c:pt>
                <c:pt idx="3">
                  <c:v>403305</c:v>
                </c:pt>
                <c:pt idx="4">
                  <c:v>59033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5497-42DB-8304-105D1DF07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41728"/>
        <c:axId val="436237808"/>
        <c:axId val="0"/>
      </c:bar3DChart>
      <c:catAx>
        <c:axId val="436241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37808"/>
        <c:crosses val="autoZero"/>
        <c:auto val="1"/>
        <c:lblAlgn val="ctr"/>
        <c:lblOffset val="100"/>
        <c:noMultiLvlLbl val="0"/>
      </c:catAx>
      <c:valAx>
        <c:axId val="43623780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'Junio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342-42D0-8D12-ADB1EDC6A3F7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42-42D0-8D12-ADB1EDC6A3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2019'!$D$16:$D$20</c:f>
              <c:numCache>
                <c:formatCode>#,##0</c:formatCode>
                <c:ptCount val="5"/>
                <c:pt idx="0">
                  <c:v>2834916</c:v>
                </c:pt>
                <c:pt idx="1">
                  <c:v>3682916</c:v>
                </c:pt>
                <c:pt idx="2">
                  <c:v>1551331</c:v>
                </c:pt>
                <c:pt idx="3">
                  <c:v>674480</c:v>
                </c:pt>
                <c:pt idx="4">
                  <c:v>55649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5342-42D0-8D12-ADB1EDC6A3F7}"/>
            </c:ext>
          </c:extLst>
        </c:ser>
        <c:ser>
          <c:idx val="1"/>
          <c:order val="1"/>
          <c:tx>
            <c:strRef>
              <c:f>'Junio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2019'!$F$16:$F$20</c:f>
              <c:numCache>
                <c:formatCode>#,##0</c:formatCode>
                <c:ptCount val="5"/>
                <c:pt idx="0">
                  <c:v>810527</c:v>
                </c:pt>
                <c:pt idx="1">
                  <c:v>2211118</c:v>
                </c:pt>
                <c:pt idx="2">
                  <c:v>843295</c:v>
                </c:pt>
                <c:pt idx="3">
                  <c:v>525874</c:v>
                </c:pt>
                <c:pt idx="4">
                  <c:v>62567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5342-42D0-8D12-ADB1EDC6A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47608"/>
        <c:axId val="436245648"/>
        <c:axId val="0"/>
      </c:bar3DChart>
      <c:catAx>
        <c:axId val="436247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45648"/>
        <c:crosses val="autoZero"/>
        <c:auto val="1"/>
        <c:lblAlgn val="ctr"/>
        <c:lblOffset val="100"/>
        <c:noMultiLvlLbl val="0"/>
      </c:catAx>
      <c:valAx>
        <c:axId val="4362456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47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Julio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'Julio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956-404D-BF9D-82A746F639D4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56-404D-BF9D-82A746F63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2019'!$D$16:$D$20</c:f>
              <c:numCache>
                <c:formatCode>#,##0</c:formatCode>
                <c:ptCount val="5"/>
                <c:pt idx="0">
                  <c:v>2897796</c:v>
                </c:pt>
                <c:pt idx="1">
                  <c:v>3818257</c:v>
                </c:pt>
                <c:pt idx="2">
                  <c:v>1595659</c:v>
                </c:pt>
                <c:pt idx="3">
                  <c:v>704980</c:v>
                </c:pt>
                <c:pt idx="4">
                  <c:v>57382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956-404D-BF9D-82A746F639D4}"/>
            </c:ext>
          </c:extLst>
        </c:ser>
        <c:ser>
          <c:idx val="1"/>
          <c:order val="1"/>
          <c:tx>
            <c:strRef>
              <c:f>'Julio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2019'!$F$16:$F$20</c:f>
              <c:numCache>
                <c:formatCode>#,##0</c:formatCode>
                <c:ptCount val="5"/>
                <c:pt idx="0">
                  <c:v>904731</c:v>
                </c:pt>
                <c:pt idx="1">
                  <c:v>2196144</c:v>
                </c:pt>
                <c:pt idx="2">
                  <c:v>861734</c:v>
                </c:pt>
                <c:pt idx="3">
                  <c:v>548529</c:v>
                </c:pt>
                <c:pt idx="4">
                  <c:v>63288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956-404D-BF9D-82A746F63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46824"/>
        <c:axId val="436248000"/>
        <c:axId val="0"/>
      </c:bar3DChart>
      <c:catAx>
        <c:axId val="436246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48000"/>
        <c:crosses val="autoZero"/>
        <c:auto val="1"/>
        <c:lblAlgn val="ctr"/>
        <c:lblOffset val="100"/>
        <c:noMultiLvlLbl val="0"/>
      </c:catAx>
      <c:valAx>
        <c:axId val="43624800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4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Agosto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'Agosto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384-45D8-BD24-3498208E806E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84-45D8-BD24-3498208E80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2019'!$D$16:$D$20</c:f>
              <c:numCache>
                <c:formatCode>#,##0</c:formatCode>
                <c:ptCount val="5"/>
                <c:pt idx="0">
                  <c:v>2384420</c:v>
                </c:pt>
                <c:pt idx="1">
                  <c:v>3117036</c:v>
                </c:pt>
                <c:pt idx="2">
                  <c:v>1240370</c:v>
                </c:pt>
                <c:pt idx="3">
                  <c:v>513454</c:v>
                </c:pt>
                <c:pt idx="4">
                  <c:v>45640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5384-45D8-BD24-3498208E806E}"/>
            </c:ext>
          </c:extLst>
        </c:ser>
        <c:ser>
          <c:idx val="1"/>
          <c:order val="1"/>
          <c:tx>
            <c:strRef>
              <c:f>'Agosto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2019'!$F$16:$F$20</c:f>
              <c:numCache>
                <c:formatCode>#,##0</c:formatCode>
                <c:ptCount val="5"/>
                <c:pt idx="0">
                  <c:v>726681</c:v>
                </c:pt>
                <c:pt idx="1">
                  <c:v>1887926</c:v>
                </c:pt>
                <c:pt idx="2">
                  <c:v>706624</c:v>
                </c:pt>
                <c:pt idx="3">
                  <c:v>404149</c:v>
                </c:pt>
                <c:pt idx="4">
                  <c:v>59184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5384-45D8-BD24-3498208E8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248784"/>
        <c:axId val="436246040"/>
        <c:axId val="0"/>
      </c:bar3DChart>
      <c:catAx>
        <c:axId val="436248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46040"/>
        <c:crosses val="autoZero"/>
        <c:auto val="1"/>
        <c:lblAlgn val="ctr"/>
        <c:lblOffset val="100"/>
        <c:noMultiLvlLbl val="0"/>
      </c:catAx>
      <c:valAx>
        <c:axId val="4362460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24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'Septiembre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2B8-4ED1-BB13-F38CD8D6DFC7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8-4ED1-BB13-F38CD8D6D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2019'!$D$16:$D$20</c:f>
              <c:numCache>
                <c:formatCode>#,##0</c:formatCode>
                <c:ptCount val="5"/>
                <c:pt idx="0">
                  <c:v>3068471</c:v>
                </c:pt>
                <c:pt idx="1">
                  <c:v>4051067</c:v>
                </c:pt>
                <c:pt idx="2">
                  <c:v>1735730</c:v>
                </c:pt>
                <c:pt idx="3">
                  <c:v>772841</c:v>
                </c:pt>
                <c:pt idx="4">
                  <c:v>60210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02B8-4ED1-BB13-F38CD8D6DFC7}"/>
            </c:ext>
          </c:extLst>
        </c:ser>
        <c:ser>
          <c:idx val="1"/>
          <c:order val="1"/>
          <c:tx>
            <c:strRef>
              <c:f>'Septiembre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2019'!$F$16:$F$20</c:f>
              <c:numCache>
                <c:formatCode>#,##0</c:formatCode>
                <c:ptCount val="5"/>
                <c:pt idx="0">
                  <c:v>969227</c:v>
                </c:pt>
                <c:pt idx="1">
                  <c:v>2286732</c:v>
                </c:pt>
                <c:pt idx="2">
                  <c:v>919647</c:v>
                </c:pt>
                <c:pt idx="3">
                  <c:v>601334</c:v>
                </c:pt>
                <c:pt idx="4">
                  <c:v>64398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02B8-4ED1-BB13-F38CD8D6D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242376"/>
        <c:axId val="429976032"/>
        <c:axId val="0"/>
      </c:bar3DChart>
      <c:catAx>
        <c:axId val="431242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76032"/>
        <c:crosses val="autoZero"/>
        <c:auto val="1"/>
        <c:lblAlgn val="ctr"/>
        <c:lblOffset val="100"/>
        <c:noMultiLvlLbl val="0"/>
      </c:catAx>
      <c:valAx>
        <c:axId val="42997603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124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Octubre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'Octubre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16-471E-B66D-71BCEC92C75C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16-471E-B66D-71BCEC92C7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2019'!$D$16:$D$20</c:f>
              <c:numCache>
                <c:formatCode>#,##0</c:formatCode>
                <c:ptCount val="5"/>
                <c:pt idx="0">
                  <c:v>3162465</c:v>
                </c:pt>
                <c:pt idx="1">
                  <c:v>4202457</c:v>
                </c:pt>
                <c:pt idx="2">
                  <c:v>1814928</c:v>
                </c:pt>
                <c:pt idx="3">
                  <c:v>810100</c:v>
                </c:pt>
                <c:pt idx="4">
                  <c:v>61824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9916-471E-B66D-71BCEC92C75C}"/>
            </c:ext>
          </c:extLst>
        </c:ser>
        <c:ser>
          <c:idx val="1"/>
          <c:order val="1"/>
          <c:tx>
            <c:strRef>
              <c:f>'Octubre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2019'!$F$16:$F$20</c:f>
              <c:numCache>
                <c:formatCode>#,##0</c:formatCode>
                <c:ptCount val="5"/>
                <c:pt idx="0">
                  <c:v>1009314</c:v>
                </c:pt>
                <c:pt idx="1">
                  <c:v>2341984</c:v>
                </c:pt>
                <c:pt idx="2">
                  <c:v>955744</c:v>
                </c:pt>
                <c:pt idx="3">
                  <c:v>630664</c:v>
                </c:pt>
                <c:pt idx="4">
                  <c:v>65296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9916-471E-B66D-71BCEC92C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73680"/>
        <c:axId val="429967800"/>
        <c:axId val="0"/>
      </c:bar3DChart>
      <c:catAx>
        <c:axId val="429973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67800"/>
        <c:crosses val="autoZero"/>
        <c:auto val="1"/>
        <c:lblAlgn val="ctr"/>
        <c:lblOffset val="100"/>
        <c:noMultiLvlLbl val="0"/>
      </c:catAx>
      <c:valAx>
        <c:axId val="42996780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7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Noviembre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'Noviembre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719-4DF9-9B85-7D9455003E01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9-4DF9-9B85-7D9455003E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2019'!$D$16:$D$20</c:f>
              <c:numCache>
                <c:formatCode>#,##0</c:formatCode>
                <c:ptCount val="5"/>
                <c:pt idx="0">
                  <c:v>3239544</c:v>
                </c:pt>
                <c:pt idx="1">
                  <c:v>4334636</c:v>
                </c:pt>
                <c:pt idx="2">
                  <c:v>1879717</c:v>
                </c:pt>
                <c:pt idx="3">
                  <c:v>843912</c:v>
                </c:pt>
                <c:pt idx="4">
                  <c:v>63520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719-4DF9-9B85-7D9455003E01}"/>
            </c:ext>
          </c:extLst>
        </c:ser>
        <c:ser>
          <c:idx val="1"/>
          <c:order val="1"/>
          <c:tx>
            <c:strRef>
              <c:f>'Noviembre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2019'!$F$16:$F$20</c:f>
              <c:numCache>
                <c:formatCode>#,##0</c:formatCode>
                <c:ptCount val="5"/>
                <c:pt idx="0">
                  <c:v>1041329</c:v>
                </c:pt>
                <c:pt idx="1">
                  <c:v>2386275</c:v>
                </c:pt>
                <c:pt idx="2">
                  <c:v>983478</c:v>
                </c:pt>
                <c:pt idx="3">
                  <c:v>658163</c:v>
                </c:pt>
                <c:pt idx="4">
                  <c:v>66744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719-4DF9-9B85-7D9455003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74464"/>
        <c:axId val="429972896"/>
        <c:axId val="0"/>
      </c:bar3DChart>
      <c:catAx>
        <c:axId val="429974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72896"/>
        <c:crosses val="autoZero"/>
        <c:auto val="1"/>
        <c:lblAlgn val="ctr"/>
        <c:lblOffset val="100"/>
        <c:noMultiLvlLbl val="0"/>
      </c:catAx>
      <c:valAx>
        <c:axId val="4299728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7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'Diciembre 2019'!$D$13:$D$14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163-4A3B-9113-54633068F153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63-4A3B-9113-54633068F1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2019'!$D$16:$D$20</c:f>
              <c:numCache>
                <c:formatCode>#,##0</c:formatCode>
                <c:ptCount val="5"/>
                <c:pt idx="0">
                  <c:v>3299859</c:v>
                </c:pt>
                <c:pt idx="1">
                  <c:v>4435204</c:v>
                </c:pt>
                <c:pt idx="2">
                  <c:v>1926341</c:v>
                </c:pt>
                <c:pt idx="3">
                  <c:v>868280</c:v>
                </c:pt>
                <c:pt idx="4">
                  <c:v>65308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163-4A3B-9113-54633068F153}"/>
            </c:ext>
          </c:extLst>
        </c:ser>
        <c:ser>
          <c:idx val="1"/>
          <c:order val="1"/>
          <c:tx>
            <c:strRef>
              <c:f>'Diciembre 2019'!$F$13:$F$14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2019'!$B$16:$B$20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2019'!$F$16:$F$20</c:f>
              <c:numCache>
                <c:formatCode>#,##0</c:formatCode>
                <c:ptCount val="5"/>
                <c:pt idx="0">
                  <c:v>1070220</c:v>
                </c:pt>
                <c:pt idx="1">
                  <c:v>2426469</c:v>
                </c:pt>
                <c:pt idx="2">
                  <c:v>1003056</c:v>
                </c:pt>
                <c:pt idx="3">
                  <c:v>677969</c:v>
                </c:pt>
                <c:pt idx="4">
                  <c:v>68524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163-4A3B-9113-54633068F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68192"/>
        <c:axId val="429976816"/>
        <c:axId val="0"/>
      </c:bar3DChart>
      <c:catAx>
        <c:axId val="429968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76816"/>
        <c:crosses val="autoZero"/>
        <c:auto val="1"/>
        <c:lblAlgn val="ctr"/>
        <c:lblOffset val="100"/>
        <c:noMultiLvlLbl val="0"/>
      </c:catAx>
      <c:valAx>
        <c:axId val="4299768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6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Enero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'Enero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FB8-4A83-A670-657EDEB4BA10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B8-4A83-A670-657EDEB4BA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2020'!$D$16:$D$20</c:f>
              <c:numCache>
                <c:formatCode>#,##0</c:formatCode>
                <c:ptCount val="5"/>
                <c:pt idx="0">
                  <c:v>3380891</c:v>
                </c:pt>
                <c:pt idx="1">
                  <c:v>4539580</c:v>
                </c:pt>
                <c:pt idx="2">
                  <c:v>1986018</c:v>
                </c:pt>
                <c:pt idx="3">
                  <c:v>904560</c:v>
                </c:pt>
                <c:pt idx="4">
                  <c:v>67379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6FB8-4A83-A670-657EDEB4BA10}"/>
            </c:ext>
          </c:extLst>
        </c:ser>
        <c:ser>
          <c:idx val="1"/>
          <c:order val="1"/>
          <c:tx>
            <c:strRef>
              <c:f>'Enero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2020'!$F$16:$F$20</c:f>
              <c:numCache>
                <c:formatCode>#,##0</c:formatCode>
                <c:ptCount val="5"/>
                <c:pt idx="0">
                  <c:v>1103585</c:v>
                </c:pt>
                <c:pt idx="1">
                  <c:v>2474575</c:v>
                </c:pt>
                <c:pt idx="2">
                  <c:v>1026618</c:v>
                </c:pt>
                <c:pt idx="3">
                  <c:v>705011</c:v>
                </c:pt>
                <c:pt idx="4">
                  <c:v>70519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6FB8-4A83-A670-657EDEB4B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77208"/>
        <c:axId val="429977600"/>
        <c:axId val="0"/>
      </c:bar3DChart>
      <c:catAx>
        <c:axId val="429977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77600"/>
        <c:crosses val="autoZero"/>
        <c:auto val="1"/>
        <c:lblAlgn val="ctr"/>
        <c:lblOffset val="100"/>
        <c:noMultiLvlLbl val="0"/>
      </c:catAx>
      <c:valAx>
        <c:axId val="42997760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7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Febrero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'Febrero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C98-46FD-A097-0A249F38DF1B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98-46FD-A097-0A249F38D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2020'!$D$16:$D$20</c:f>
              <c:numCache>
                <c:formatCode>#,##0</c:formatCode>
                <c:ptCount val="5"/>
                <c:pt idx="0">
                  <c:v>3450081</c:v>
                </c:pt>
                <c:pt idx="1">
                  <c:v>4675343</c:v>
                </c:pt>
                <c:pt idx="2">
                  <c:v>2060645</c:v>
                </c:pt>
                <c:pt idx="3">
                  <c:v>938299</c:v>
                </c:pt>
                <c:pt idx="4">
                  <c:v>69022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C98-46FD-A097-0A249F38DF1B}"/>
            </c:ext>
          </c:extLst>
        </c:ser>
        <c:ser>
          <c:idx val="1"/>
          <c:order val="1"/>
          <c:tx>
            <c:strRef>
              <c:f>'Febrero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2020'!$F$16:$F$20</c:f>
              <c:numCache>
                <c:formatCode>#,##0</c:formatCode>
                <c:ptCount val="5"/>
                <c:pt idx="0">
                  <c:v>1134779</c:v>
                </c:pt>
                <c:pt idx="1">
                  <c:v>2521193</c:v>
                </c:pt>
                <c:pt idx="2">
                  <c:v>1051414</c:v>
                </c:pt>
                <c:pt idx="3">
                  <c:v>728133</c:v>
                </c:pt>
                <c:pt idx="4">
                  <c:v>72466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C98-46FD-A097-0A249F38D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68976"/>
        <c:axId val="429973288"/>
        <c:axId val="0"/>
      </c:bar3DChart>
      <c:catAx>
        <c:axId val="429968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73288"/>
        <c:crosses val="autoZero"/>
        <c:auto val="1"/>
        <c:lblAlgn val="ctr"/>
        <c:lblOffset val="100"/>
        <c:noMultiLvlLbl val="0"/>
      </c:catAx>
      <c:valAx>
        <c:axId val="42997328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6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 Junio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724545959375279"/>
          <c:y val="0.23359493153204092"/>
          <c:w val="0.53082552726384413"/>
          <c:h val="0.6493020769574919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'Junio 2016'!$D$13:$D$14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E1E-4632-AE3C-30FF6F01D8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2016'!$D$16:$D$20</c:f>
              <c:numCache>
                <c:formatCode>#,##0</c:formatCode>
                <c:ptCount val="5"/>
                <c:pt idx="0">
                  <c:v>350776</c:v>
                </c:pt>
                <c:pt idx="1">
                  <c:v>499625</c:v>
                </c:pt>
                <c:pt idx="2">
                  <c:v>185228</c:v>
                </c:pt>
                <c:pt idx="3">
                  <c:v>26517</c:v>
                </c:pt>
                <c:pt idx="4">
                  <c:v>1007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6E1E-4632-AE3C-30FF6F01D803}"/>
            </c:ext>
          </c:extLst>
        </c:ser>
        <c:ser>
          <c:idx val="1"/>
          <c:order val="1"/>
          <c:tx>
            <c:strRef>
              <c:f>'Junio 2016'!$F$13:$F$14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2016'!$F$16:$F$20</c:f>
              <c:numCache>
                <c:formatCode>#,##0</c:formatCode>
                <c:ptCount val="5"/>
                <c:pt idx="0">
                  <c:v>110859</c:v>
                </c:pt>
                <c:pt idx="1">
                  <c:v>508487</c:v>
                </c:pt>
                <c:pt idx="2">
                  <c:v>146295</c:v>
                </c:pt>
                <c:pt idx="3">
                  <c:v>21613</c:v>
                </c:pt>
                <c:pt idx="4">
                  <c:v>6599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6E1E-4632-AE3C-30FF6F01D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375104"/>
        <c:axId val="151375496"/>
        <c:axId val="0"/>
      </c:bar3DChart>
      <c:catAx>
        <c:axId val="151375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75496"/>
        <c:crosses val="autoZero"/>
        <c:auto val="1"/>
        <c:lblAlgn val="ctr"/>
        <c:lblOffset val="100"/>
        <c:noMultiLvlLbl val="0"/>
      </c:catAx>
      <c:valAx>
        <c:axId val="1513754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513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'Marzo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EFC-4C0C-864B-BE925930388C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FC-4C0C-864B-BE92593038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2020'!$D$16:$D$20</c:f>
              <c:numCache>
                <c:formatCode>#,##0</c:formatCode>
                <c:ptCount val="5"/>
                <c:pt idx="0">
                  <c:v>3516459</c:v>
                </c:pt>
                <c:pt idx="1">
                  <c:v>4796039</c:v>
                </c:pt>
                <c:pt idx="2">
                  <c:v>2151208</c:v>
                </c:pt>
                <c:pt idx="3">
                  <c:v>971994</c:v>
                </c:pt>
                <c:pt idx="4">
                  <c:v>70905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9EFC-4C0C-864B-BE925930388C}"/>
            </c:ext>
          </c:extLst>
        </c:ser>
        <c:ser>
          <c:idx val="1"/>
          <c:order val="1"/>
          <c:tx>
            <c:strRef>
              <c:f>'Marzo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2020'!$F$16:$F$20</c:f>
              <c:numCache>
                <c:formatCode>#,##0</c:formatCode>
                <c:ptCount val="5"/>
                <c:pt idx="0">
                  <c:v>1163927</c:v>
                </c:pt>
                <c:pt idx="1">
                  <c:v>2563376</c:v>
                </c:pt>
                <c:pt idx="2">
                  <c:v>1088781</c:v>
                </c:pt>
                <c:pt idx="3">
                  <c:v>756087</c:v>
                </c:pt>
                <c:pt idx="4">
                  <c:v>73646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9EFC-4C0C-864B-BE9259303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79168"/>
        <c:axId val="429977992"/>
        <c:axId val="0"/>
      </c:bar3DChart>
      <c:catAx>
        <c:axId val="4299791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77992"/>
        <c:crosses val="autoZero"/>
        <c:auto val="1"/>
        <c:lblAlgn val="ctr"/>
        <c:lblOffset val="100"/>
        <c:noMultiLvlLbl val="0"/>
      </c:catAx>
      <c:valAx>
        <c:axId val="4299779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7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Abril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'Abril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404-417F-B939-058725FF5AFC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04-417F-B939-058725FF5A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2020'!$D$16:$D$20</c:f>
              <c:numCache>
                <c:formatCode>#,##0</c:formatCode>
                <c:ptCount val="5"/>
                <c:pt idx="0">
                  <c:v>3299119</c:v>
                </c:pt>
                <c:pt idx="1">
                  <c:v>4408875</c:v>
                </c:pt>
                <c:pt idx="2">
                  <c:v>1940585</c:v>
                </c:pt>
                <c:pt idx="3">
                  <c:v>872955</c:v>
                </c:pt>
                <c:pt idx="4">
                  <c:v>65581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1404-417F-B939-058725FF5AFC}"/>
            </c:ext>
          </c:extLst>
        </c:ser>
        <c:ser>
          <c:idx val="1"/>
          <c:order val="1"/>
          <c:tx>
            <c:strRef>
              <c:f>'Abril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2020'!$F$16:$F$20</c:f>
              <c:numCache>
                <c:formatCode>#,##0</c:formatCode>
                <c:ptCount val="5"/>
                <c:pt idx="0">
                  <c:v>1071390</c:v>
                </c:pt>
                <c:pt idx="1">
                  <c:v>2430102</c:v>
                </c:pt>
                <c:pt idx="2">
                  <c:v>1009184</c:v>
                </c:pt>
                <c:pt idx="3">
                  <c:v>680493</c:v>
                </c:pt>
                <c:pt idx="4">
                  <c:v>68685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1404-417F-B939-058725FF5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70544"/>
        <c:axId val="429970152"/>
        <c:axId val="0"/>
      </c:bar3DChart>
      <c:catAx>
        <c:axId val="429970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70152"/>
        <c:crosses val="autoZero"/>
        <c:auto val="1"/>
        <c:lblAlgn val="ctr"/>
        <c:lblOffset val="100"/>
        <c:noMultiLvlLbl val="0"/>
      </c:catAx>
      <c:valAx>
        <c:axId val="4299701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7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Mayo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'Mayo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7EB-4958-94ED-207EDA078D3B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EB-4958-94ED-207EDA078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2020'!$D$16:$D$20</c:f>
              <c:numCache>
                <c:formatCode>#,##0</c:formatCode>
                <c:ptCount val="5"/>
                <c:pt idx="0">
                  <c:v>3585937</c:v>
                </c:pt>
                <c:pt idx="1">
                  <c:v>4904426</c:v>
                </c:pt>
                <c:pt idx="2">
                  <c:v>2332724</c:v>
                </c:pt>
                <c:pt idx="3">
                  <c:v>1005063</c:v>
                </c:pt>
                <c:pt idx="4">
                  <c:v>74069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47EB-4958-94ED-207EDA078D3B}"/>
            </c:ext>
          </c:extLst>
        </c:ser>
        <c:ser>
          <c:idx val="1"/>
          <c:order val="1"/>
          <c:tx>
            <c:strRef>
              <c:f>'Mayo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2020'!$F$16:$F$20</c:f>
              <c:numCache>
                <c:formatCode>#,##0</c:formatCode>
                <c:ptCount val="5"/>
                <c:pt idx="0">
                  <c:v>1199721</c:v>
                </c:pt>
                <c:pt idx="1">
                  <c:v>2604283</c:v>
                </c:pt>
                <c:pt idx="2">
                  <c:v>1156806</c:v>
                </c:pt>
                <c:pt idx="3">
                  <c:v>779697</c:v>
                </c:pt>
                <c:pt idx="4">
                  <c:v>75909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47EB-4958-94ED-207EDA078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72112"/>
        <c:axId val="429971720"/>
        <c:axId val="0"/>
      </c:bar3DChart>
      <c:catAx>
        <c:axId val="429972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71720"/>
        <c:crosses val="autoZero"/>
        <c:auto val="1"/>
        <c:lblAlgn val="ctr"/>
        <c:lblOffset val="100"/>
        <c:noMultiLvlLbl val="0"/>
      </c:catAx>
      <c:valAx>
        <c:axId val="4299717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7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'Junio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907-409E-B379-801CD76B567B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07-409E-B379-801CD76B5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2020'!$D$16:$D$20</c:f>
              <c:numCache>
                <c:formatCode>#,##0</c:formatCode>
                <c:ptCount val="5"/>
                <c:pt idx="0">
                  <c:v>3658124</c:v>
                </c:pt>
                <c:pt idx="1">
                  <c:v>4988322</c:v>
                </c:pt>
                <c:pt idx="2">
                  <c:v>2417722</c:v>
                </c:pt>
                <c:pt idx="3">
                  <c:v>1037755</c:v>
                </c:pt>
                <c:pt idx="4">
                  <c:v>76325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6907-409E-B379-801CD76B567B}"/>
            </c:ext>
          </c:extLst>
        </c:ser>
        <c:ser>
          <c:idx val="1"/>
          <c:order val="1"/>
          <c:tx>
            <c:strRef>
              <c:f>'Junio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2020'!$F$16:$F$20</c:f>
              <c:numCache>
                <c:formatCode>#,##0</c:formatCode>
                <c:ptCount val="5"/>
                <c:pt idx="0">
                  <c:v>1225503</c:v>
                </c:pt>
                <c:pt idx="1">
                  <c:v>2635487</c:v>
                </c:pt>
                <c:pt idx="2">
                  <c:v>1187910</c:v>
                </c:pt>
                <c:pt idx="3">
                  <c:v>794780</c:v>
                </c:pt>
                <c:pt idx="4">
                  <c:v>77739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6907-409E-B379-801CD76B5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78776"/>
        <c:axId val="429974072"/>
        <c:axId val="0"/>
      </c:bar3DChart>
      <c:catAx>
        <c:axId val="429978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74072"/>
        <c:crosses val="autoZero"/>
        <c:auto val="1"/>
        <c:lblAlgn val="ctr"/>
        <c:lblOffset val="100"/>
        <c:noMultiLvlLbl val="0"/>
      </c:catAx>
      <c:valAx>
        <c:axId val="4299740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7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Julio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'Julio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056-4DE0-81B3-0E407E821DDE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56-4DE0-81B3-0E407E821D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2020'!$D$16:$D$20</c:f>
              <c:numCache>
                <c:formatCode>#,##0</c:formatCode>
                <c:ptCount val="5"/>
                <c:pt idx="0">
                  <c:v>3316001</c:v>
                </c:pt>
                <c:pt idx="1">
                  <c:v>4406048</c:v>
                </c:pt>
                <c:pt idx="2">
                  <c:v>1941666</c:v>
                </c:pt>
                <c:pt idx="3">
                  <c:v>874960</c:v>
                </c:pt>
                <c:pt idx="4">
                  <c:v>65741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F056-4DE0-81B3-0E407E821DDE}"/>
            </c:ext>
          </c:extLst>
        </c:ser>
        <c:ser>
          <c:idx val="1"/>
          <c:order val="1"/>
          <c:tx>
            <c:strRef>
              <c:f>'Julio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2020'!$F$16:$F$20</c:f>
              <c:numCache>
                <c:formatCode>#,##0</c:formatCode>
                <c:ptCount val="5"/>
                <c:pt idx="0">
                  <c:v>1074193</c:v>
                </c:pt>
                <c:pt idx="1">
                  <c:v>2433812</c:v>
                </c:pt>
                <c:pt idx="2">
                  <c:v>1012219</c:v>
                </c:pt>
                <c:pt idx="3">
                  <c:v>679312</c:v>
                </c:pt>
                <c:pt idx="4">
                  <c:v>68814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056-4DE0-81B3-0E407E821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79560"/>
        <c:axId val="429975640"/>
        <c:axId val="0"/>
      </c:bar3DChart>
      <c:catAx>
        <c:axId val="429979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75640"/>
        <c:crosses val="autoZero"/>
        <c:auto val="1"/>
        <c:lblAlgn val="ctr"/>
        <c:lblOffset val="100"/>
        <c:noMultiLvlLbl val="0"/>
      </c:catAx>
      <c:valAx>
        <c:axId val="4299756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7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Agosto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'Agosto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638-41FF-BEE3-E421E59CA923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38-41FF-BEE3-E421E59CA9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2020'!$D$16:$D$20</c:f>
              <c:numCache>
                <c:formatCode>#,##0</c:formatCode>
                <c:ptCount val="5"/>
                <c:pt idx="0">
                  <c:v>3789822</c:v>
                </c:pt>
                <c:pt idx="1">
                  <c:v>5208523</c:v>
                </c:pt>
                <c:pt idx="2">
                  <c:v>2596848</c:v>
                </c:pt>
                <c:pt idx="3">
                  <c:v>1105927</c:v>
                </c:pt>
                <c:pt idx="4">
                  <c:v>80690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6638-41FF-BEE3-E421E59CA923}"/>
            </c:ext>
          </c:extLst>
        </c:ser>
        <c:ser>
          <c:idx val="1"/>
          <c:order val="1"/>
          <c:tx>
            <c:strRef>
              <c:f>'Agosto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2020'!$F$16:$F$20</c:f>
              <c:numCache>
                <c:formatCode>#,##0</c:formatCode>
                <c:ptCount val="5"/>
                <c:pt idx="0">
                  <c:v>1453525</c:v>
                </c:pt>
                <c:pt idx="1">
                  <c:v>2708794</c:v>
                </c:pt>
                <c:pt idx="2">
                  <c:v>1256101</c:v>
                </c:pt>
                <c:pt idx="3">
                  <c:v>843346</c:v>
                </c:pt>
                <c:pt idx="4">
                  <c:v>81480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6638-41FF-BEE3-E421E59C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1128"/>
        <c:axId val="429982696"/>
        <c:axId val="0"/>
      </c:bar3DChart>
      <c:catAx>
        <c:axId val="429981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2696"/>
        <c:crosses val="autoZero"/>
        <c:auto val="1"/>
        <c:lblAlgn val="ctr"/>
        <c:lblOffset val="100"/>
        <c:noMultiLvlLbl val="0"/>
      </c:catAx>
      <c:valAx>
        <c:axId val="4299826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'Septiembre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638-41FF-BEE3-E421E59CA923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38-41FF-BEE3-E421E59CA9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2020'!$D$16:$D$20</c:f>
              <c:numCache>
                <c:formatCode>#,##0</c:formatCode>
                <c:ptCount val="5"/>
                <c:pt idx="0">
                  <c:v>3858012</c:v>
                </c:pt>
                <c:pt idx="1">
                  <c:v>5314996</c:v>
                </c:pt>
                <c:pt idx="2">
                  <c:v>2684268</c:v>
                </c:pt>
                <c:pt idx="3">
                  <c:v>1139294</c:v>
                </c:pt>
                <c:pt idx="4">
                  <c:v>83753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6638-41FF-BEE3-E421E59CA923}"/>
            </c:ext>
          </c:extLst>
        </c:ser>
        <c:ser>
          <c:idx val="1"/>
          <c:order val="1"/>
          <c:tx>
            <c:strRef>
              <c:f>'Septiembre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2020'!$F$16:$F$20</c:f>
              <c:numCache>
                <c:formatCode>#,##0</c:formatCode>
                <c:ptCount val="5"/>
                <c:pt idx="0">
                  <c:v>1490028</c:v>
                </c:pt>
                <c:pt idx="1">
                  <c:v>2747697</c:v>
                </c:pt>
                <c:pt idx="2">
                  <c:v>1290251</c:v>
                </c:pt>
                <c:pt idx="3">
                  <c:v>866934</c:v>
                </c:pt>
                <c:pt idx="4">
                  <c:v>83096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6638-41FF-BEE3-E421E59C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Octubre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'Octubre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33D-4BF2-9363-66C3F4A5C723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3D-4BF2-9363-66C3F4A5C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2020'!$D$16:$D$20</c:f>
              <c:numCache>
                <c:formatCode>#,##0</c:formatCode>
                <c:ptCount val="5"/>
                <c:pt idx="0">
                  <c:v>163723</c:v>
                </c:pt>
                <c:pt idx="1">
                  <c:v>240848</c:v>
                </c:pt>
                <c:pt idx="2">
                  <c:v>191436</c:v>
                </c:pt>
                <c:pt idx="3">
                  <c:v>72209</c:v>
                </c:pt>
                <c:pt idx="4">
                  <c:v>6005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33D-4BF2-9363-66C3F4A5C723}"/>
            </c:ext>
          </c:extLst>
        </c:ser>
        <c:ser>
          <c:idx val="1"/>
          <c:order val="1"/>
          <c:tx>
            <c:strRef>
              <c:f>'Octubre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2020'!$F$16:$F$20</c:f>
              <c:numCache>
                <c:formatCode>#,##0</c:formatCode>
                <c:ptCount val="5"/>
                <c:pt idx="0">
                  <c:v>86810</c:v>
                </c:pt>
                <c:pt idx="1">
                  <c:v>85409</c:v>
                </c:pt>
                <c:pt idx="2">
                  <c:v>73138</c:v>
                </c:pt>
                <c:pt idx="3">
                  <c:v>51461</c:v>
                </c:pt>
                <c:pt idx="4">
                  <c:v>4362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33D-4BF2-9363-66C3F4A5C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Noviembre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'Noviembre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D96-4EF3-B987-5B643687454E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96-4EF3-B987-5B64368745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'Noviembre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2020'!$D$16:$D$20</c:f>
              <c:numCache>
                <c:formatCode>#,##0</c:formatCode>
                <c:ptCount val="5"/>
                <c:pt idx="0">
                  <c:v>260576</c:v>
                </c:pt>
                <c:pt idx="1">
                  <c:v>365296</c:v>
                </c:pt>
                <c:pt idx="2">
                  <c:v>292606</c:v>
                </c:pt>
                <c:pt idx="3">
                  <c:v>105120</c:v>
                </c:pt>
                <c:pt idx="4">
                  <c:v>8579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1D96-4EF3-B987-5B643687454E}"/>
            </c:ext>
          </c:extLst>
        </c:ser>
        <c:ser>
          <c:idx val="1"/>
          <c:order val="1"/>
          <c:tx>
            <c:strRef>
              <c:f>'Noviembre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'Noviembre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'Noviembre 2020'!$F$16:$F$20</c:f>
              <c:numCache>
                <c:formatCode>#,##0</c:formatCode>
                <c:ptCount val="5"/>
                <c:pt idx="0">
                  <c:v>135702</c:v>
                </c:pt>
                <c:pt idx="1">
                  <c:v>125632</c:v>
                </c:pt>
                <c:pt idx="2">
                  <c:v>114081</c:v>
                </c:pt>
                <c:pt idx="3">
                  <c:v>76816</c:v>
                </c:pt>
                <c:pt idx="4">
                  <c:v>6133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1D96-4EF3-B987-5B6436874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'Diciembre 2020'!$D$13:$D$14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072-4B1A-9F14-F0280DB16EA3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72-4B1A-9F14-F0280DB16E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2020'!$D$16:$D$20</c:f>
              <c:numCache>
                <c:formatCode>#,##0</c:formatCode>
                <c:ptCount val="5"/>
                <c:pt idx="0">
                  <c:v>356560</c:v>
                </c:pt>
                <c:pt idx="1">
                  <c:v>481077</c:v>
                </c:pt>
                <c:pt idx="2">
                  <c:v>378993</c:v>
                </c:pt>
                <c:pt idx="3">
                  <c:v>133769</c:v>
                </c:pt>
                <c:pt idx="4">
                  <c:v>11136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072-4B1A-9F14-F0280DB16EA3}"/>
            </c:ext>
          </c:extLst>
        </c:ser>
        <c:ser>
          <c:idx val="1"/>
          <c:order val="1"/>
          <c:tx>
            <c:strRef>
              <c:f>'Diciembre 2020'!$F$13:$F$14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2020'!$B$16:$B$20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2020'!$F$16:$F$20</c:f>
              <c:numCache>
                <c:formatCode>#,##0</c:formatCode>
                <c:ptCount val="5"/>
                <c:pt idx="0">
                  <c:v>181742</c:v>
                </c:pt>
                <c:pt idx="1">
                  <c:v>161089</c:v>
                </c:pt>
                <c:pt idx="2">
                  <c:v>148745</c:v>
                </c:pt>
                <c:pt idx="3">
                  <c:v>98822</c:v>
                </c:pt>
                <c:pt idx="4">
                  <c:v>8207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072-4B1A-9F14-F0280DB16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 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Julio de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'Julio 2016'!$D$13:$D$14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0E3-437B-A363-E8529AC4B5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2016'!$D$16:$D$20</c:f>
              <c:numCache>
                <c:formatCode>#,##0</c:formatCode>
                <c:ptCount val="5"/>
                <c:pt idx="0">
                  <c:v>660323</c:v>
                </c:pt>
                <c:pt idx="1">
                  <c:v>850136</c:v>
                </c:pt>
                <c:pt idx="2">
                  <c:v>283824</c:v>
                </c:pt>
                <c:pt idx="3">
                  <c:v>71012</c:v>
                </c:pt>
                <c:pt idx="4">
                  <c:v>1457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0E3-437B-A363-E8529AC4B516}"/>
            </c:ext>
          </c:extLst>
        </c:ser>
        <c:ser>
          <c:idx val="1"/>
          <c:order val="1"/>
          <c:tx>
            <c:strRef>
              <c:f>'Julio 2016'!$F$13:$F$14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'Julio 2016'!$F$16:$F$20</c:f>
              <c:numCache>
                <c:formatCode>#,##0</c:formatCode>
                <c:ptCount val="5"/>
                <c:pt idx="0">
                  <c:v>189090</c:v>
                </c:pt>
                <c:pt idx="1">
                  <c:v>727912</c:v>
                </c:pt>
                <c:pt idx="2">
                  <c:v>214353</c:v>
                </c:pt>
                <c:pt idx="3">
                  <c:v>65014</c:v>
                </c:pt>
                <c:pt idx="4">
                  <c:v>14355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0E3-437B-A363-E8529AC4B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379024"/>
        <c:axId val="151374320"/>
        <c:axId val="0"/>
      </c:bar3DChart>
      <c:catAx>
        <c:axId val="151379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74320"/>
        <c:crosses val="autoZero"/>
        <c:auto val="1"/>
        <c:lblAlgn val="ctr"/>
        <c:lblOffset val="100"/>
        <c:noMultiLvlLbl val="0"/>
      </c:catAx>
      <c:valAx>
        <c:axId val="1513743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5137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Enero de 2021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'Enero 2021'!$D$13:$D$14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04-48F0-8251-F311DE6800D7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04-48F0-8251-F311DE680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2021'!$D$16:$D$20</c:f>
              <c:numCache>
                <c:formatCode>#,##0</c:formatCode>
                <c:ptCount val="5"/>
                <c:pt idx="0">
                  <c:v>449070</c:v>
                </c:pt>
                <c:pt idx="1">
                  <c:v>596022</c:v>
                </c:pt>
                <c:pt idx="2">
                  <c:v>471238</c:v>
                </c:pt>
                <c:pt idx="3">
                  <c:v>166091</c:v>
                </c:pt>
                <c:pt idx="4">
                  <c:v>13068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2604-48F0-8251-F311DE6800D7}"/>
            </c:ext>
          </c:extLst>
        </c:ser>
        <c:ser>
          <c:idx val="1"/>
          <c:order val="1"/>
          <c:tx>
            <c:strRef>
              <c:f>'Enero 2021'!$F$13:$F$14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'Enero 2021'!$F$16:$F$20</c:f>
              <c:numCache>
                <c:formatCode>#,##0</c:formatCode>
                <c:ptCount val="5"/>
                <c:pt idx="0">
                  <c:v>225390</c:v>
                </c:pt>
                <c:pt idx="1">
                  <c:v>196255</c:v>
                </c:pt>
                <c:pt idx="2">
                  <c:v>186062</c:v>
                </c:pt>
                <c:pt idx="3">
                  <c:v>120427</c:v>
                </c:pt>
                <c:pt idx="4">
                  <c:v>10046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604-48F0-8251-F311DE680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Febrero de 2021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'Febrero 2021 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F88-4ACB-9D2C-0CBA0F2AC0EE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88-4ACB-9D2C-0CBA0F2AC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2021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2021 '!$D$16:$D$20</c:f>
              <c:numCache>
                <c:formatCode>#,##0</c:formatCode>
                <c:ptCount val="5"/>
                <c:pt idx="0">
                  <c:v>357596</c:v>
                </c:pt>
                <c:pt idx="1">
                  <c:v>481392</c:v>
                </c:pt>
                <c:pt idx="2">
                  <c:v>381014</c:v>
                </c:pt>
                <c:pt idx="3">
                  <c:v>134021</c:v>
                </c:pt>
                <c:pt idx="4">
                  <c:v>11234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F88-4ACB-9D2C-0CBA0F2AC0EE}"/>
            </c:ext>
          </c:extLst>
        </c:ser>
        <c:ser>
          <c:idx val="1"/>
          <c:order val="1"/>
          <c:tx>
            <c:strRef>
              <c:f>'Febrero 2021 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2021 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'Febrero 2021 '!$F$16:$F$20</c:f>
              <c:numCache>
                <c:formatCode>#,##0</c:formatCode>
                <c:ptCount val="5"/>
                <c:pt idx="0">
                  <c:v>182390</c:v>
                </c:pt>
                <c:pt idx="1">
                  <c:v>161348</c:v>
                </c:pt>
                <c:pt idx="2">
                  <c:v>149743</c:v>
                </c:pt>
                <c:pt idx="3">
                  <c:v>98944</c:v>
                </c:pt>
                <c:pt idx="4">
                  <c:v>8334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F88-4ACB-9D2C-0CBA0F2AC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 de 2021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'Marzo 2021'!$D$13:$D$14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326-4891-9338-4F1E637EB18B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26-4891-9338-4F1E637EB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2021'!$D$16:$D$20</c:f>
              <c:numCache>
                <c:formatCode>#,##0</c:formatCode>
                <c:ptCount val="5"/>
                <c:pt idx="0">
                  <c:v>358215</c:v>
                </c:pt>
                <c:pt idx="1">
                  <c:v>476805</c:v>
                </c:pt>
                <c:pt idx="2">
                  <c:v>381878</c:v>
                </c:pt>
                <c:pt idx="3">
                  <c:v>134157</c:v>
                </c:pt>
                <c:pt idx="4">
                  <c:v>11241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C326-4891-9338-4F1E637EB18B}"/>
            </c:ext>
          </c:extLst>
        </c:ser>
        <c:ser>
          <c:idx val="1"/>
          <c:order val="1"/>
          <c:tx>
            <c:strRef>
              <c:f>'Marzo 2021'!$F$13:$F$14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2021'!$F$16:$F$20</c:f>
              <c:numCache>
                <c:formatCode>#,##0</c:formatCode>
                <c:ptCount val="5"/>
                <c:pt idx="0">
                  <c:v>182810</c:v>
                </c:pt>
                <c:pt idx="1">
                  <c:v>161439</c:v>
                </c:pt>
                <c:pt idx="2">
                  <c:v>150089</c:v>
                </c:pt>
                <c:pt idx="3">
                  <c:v>99057</c:v>
                </c:pt>
                <c:pt idx="4">
                  <c:v>8383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C326-4891-9338-4F1E637EB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Abril de 2021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'Abril 2021'!$D$13:$D$14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5E3-450F-A781-0DFF709E1ED0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E3-450F-A781-0DFF709E1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2021'!$D$16:$D$20</c:f>
              <c:numCache>
                <c:formatCode>#,##0</c:formatCode>
                <c:ptCount val="5"/>
                <c:pt idx="0">
                  <c:v>823644</c:v>
                </c:pt>
                <c:pt idx="1">
                  <c:v>1088377</c:v>
                </c:pt>
                <c:pt idx="2">
                  <c:v>783392</c:v>
                </c:pt>
                <c:pt idx="3">
                  <c:v>289206</c:v>
                </c:pt>
                <c:pt idx="4">
                  <c:v>20055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45E3-450F-A781-0DFF709E1ED0}"/>
            </c:ext>
          </c:extLst>
        </c:ser>
        <c:ser>
          <c:idx val="1"/>
          <c:order val="1"/>
          <c:tx>
            <c:strRef>
              <c:f>'Abril 2021'!$F$13:$F$14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'Abril 2021'!$F$16:$F$20</c:f>
              <c:numCache>
                <c:formatCode>#,##0</c:formatCode>
                <c:ptCount val="5"/>
                <c:pt idx="0">
                  <c:v>710320</c:v>
                </c:pt>
                <c:pt idx="1">
                  <c:v>336728</c:v>
                </c:pt>
                <c:pt idx="2">
                  <c:v>310478</c:v>
                </c:pt>
                <c:pt idx="3">
                  <c:v>209939</c:v>
                </c:pt>
                <c:pt idx="4">
                  <c:v>18211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45E3-450F-A781-0DFF709E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Mayo de 2021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'Mayo 2021'!$D$13:$D$14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27-4530-8C4D-D41B30423C0B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27-4530-8C4D-D41B30423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2021'!$D$16:$D$20</c:f>
              <c:numCache>
                <c:formatCode>#,##0</c:formatCode>
                <c:ptCount val="5"/>
                <c:pt idx="0">
                  <c:v>951556</c:v>
                </c:pt>
                <c:pt idx="1">
                  <c:v>1244419</c:v>
                </c:pt>
                <c:pt idx="2">
                  <c:v>922241</c:v>
                </c:pt>
                <c:pt idx="3">
                  <c:v>327223</c:v>
                </c:pt>
                <c:pt idx="4">
                  <c:v>23235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9927-4530-8C4D-D41B30423C0B}"/>
            </c:ext>
          </c:extLst>
        </c:ser>
        <c:ser>
          <c:idx val="1"/>
          <c:order val="1"/>
          <c:tx>
            <c:strRef>
              <c:f>'Mayo 2021'!$F$13:$F$14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'Mayo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'Mayo 2021'!$F$16:$F$20</c:f>
              <c:numCache>
                <c:formatCode>#,##0</c:formatCode>
                <c:ptCount val="5"/>
                <c:pt idx="0">
                  <c:v>765744</c:v>
                </c:pt>
                <c:pt idx="1">
                  <c:v>379144</c:v>
                </c:pt>
                <c:pt idx="2">
                  <c:v>351434</c:v>
                </c:pt>
                <c:pt idx="3">
                  <c:v>240747</c:v>
                </c:pt>
                <c:pt idx="4">
                  <c:v>20444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9927-4530-8C4D-D41B3042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de 2021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'Junio 2021'!$D$13:$D$14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5B5-45BE-8032-2EF54D5BA49F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B5-45BE-8032-2EF54D5BA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2021'!$D$16:$D$20</c:f>
              <c:numCache>
                <c:formatCode>#,##0</c:formatCode>
                <c:ptCount val="5"/>
                <c:pt idx="0">
                  <c:v>1088293</c:v>
                </c:pt>
                <c:pt idx="1">
                  <c:v>1397495</c:v>
                </c:pt>
                <c:pt idx="2">
                  <c:v>1063470</c:v>
                </c:pt>
                <c:pt idx="3">
                  <c:v>368516</c:v>
                </c:pt>
                <c:pt idx="4">
                  <c:v>26345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D5B5-45BE-8032-2EF54D5BA49F}"/>
            </c:ext>
          </c:extLst>
        </c:ser>
        <c:ser>
          <c:idx val="1"/>
          <c:order val="1"/>
          <c:tx>
            <c:strRef>
              <c:f>'Junio 2021'!$F$13:$F$14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2021'!$F$16:$F$20</c:f>
              <c:numCache>
                <c:formatCode>#,##0</c:formatCode>
                <c:ptCount val="5"/>
                <c:pt idx="0">
                  <c:v>822843</c:v>
                </c:pt>
                <c:pt idx="1">
                  <c:v>417093</c:v>
                </c:pt>
                <c:pt idx="2">
                  <c:v>392099</c:v>
                </c:pt>
                <c:pt idx="3">
                  <c:v>272707</c:v>
                </c:pt>
                <c:pt idx="4">
                  <c:v>22587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D5B5-45BE-8032-2EF54D5BA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Agosto de 2021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'Agosto 2021'!$D$13:$D$14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DAB-4CAF-AEAF-428C1721A163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AB-4CAF-AEAF-428C1721A1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2021'!$D$16:$D$20</c:f>
              <c:numCache>
                <c:formatCode>#,##0</c:formatCode>
                <c:ptCount val="5"/>
                <c:pt idx="0">
                  <c:v>379063</c:v>
                </c:pt>
                <c:pt idx="1">
                  <c:v>497738</c:v>
                </c:pt>
                <c:pt idx="2">
                  <c:v>402360</c:v>
                </c:pt>
                <c:pt idx="3">
                  <c:v>140842</c:v>
                </c:pt>
                <c:pt idx="4">
                  <c:v>11649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5DAB-4CAF-AEAF-428C1721A163}"/>
            </c:ext>
          </c:extLst>
        </c:ser>
        <c:ser>
          <c:idx val="1"/>
          <c:order val="1"/>
          <c:tx>
            <c:strRef>
              <c:f>'Agosto 2021'!$F$13:$F$14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2021'!$F$16:$F$20</c:f>
              <c:numCache>
                <c:formatCode>#,##0</c:formatCode>
                <c:ptCount val="5"/>
                <c:pt idx="0">
                  <c:v>194166</c:v>
                </c:pt>
                <c:pt idx="1">
                  <c:v>168361</c:v>
                </c:pt>
                <c:pt idx="2">
                  <c:v>158029</c:v>
                </c:pt>
                <c:pt idx="3">
                  <c:v>103632</c:v>
                </c:pt>
                <c:pt idx="4">
                  <c:v>8575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5DAB-4CAF-AEAF-428C1721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de 2021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'Septiembre 2021'!$D$13:$D$14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09D-43C5-A6C2-27947BC7585D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9D-43C5-A6C2-27947BC758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2021'!$D$16:$D$20</c:f>
              <c:numCache>
                <c:formatCode>#,##0</c:formatCode>
                <c:ptCount val="5"/>
                <c:pt idx="0">
                  <c:v>1535750</c:v>
                </c:pt>
                <c:pt idx="1">
                  <c:v>1875601</c:v>
                </c:pt>
                <c:pt idx="2">
                  <c:v>1451407</c:v>
                </c:pt>
                <c:pt idx="3">
                  <c:v>488886</c:v>
                </c:pt>
                <c:pt idx="4">
                  <c:v>35183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809D-43C5-A6C2-27947BC7585D}"/>
            </c:ext>
          </c:extLst>
        </c:ser>
        <c:ser>
          <c:idx val="1"/>
          <c:order val="1"/>
          <c:tx>
            <c:strRef>
              <c:f>'Septiembre 2021'!$F$13:$F$14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2021'!$F$16:$F$20</c:f>
              <c:numCache>
                <c:formatCode>#,##0</c:formatCode>
                <c:ptCount val="5"/>
                <c:pt idx="0">
                  <c:v>1192694</c:v>
                </c:pt>
                <c:pt idx="1">
                  <c:v>545101</c:v>
                </c:pt>
                <c:pt idx="2">
                  <c:v>506193</c:v>
                </c:pt>
                <c:pt idx="3">
                  <c:v>364759</c:v>
                </c:pt>
                <c:pt idx="4">
                  <c:v>31055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809D-43C5-A6C2-27947BC7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de 2021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'Diciembre 2021'!$D$13:$D$14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CD3-44CC-8197-B6B0DD11676F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D3-44CC-8197-B6B0DD116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2021'!$D$16:$D$20</c:f>
              <c:numCache>
                <c:formatCode>#,##0</c:formatCode>
                <c:ptCount val="5"/>
                <c:pt idx="0">
                  <c:v>1942998</c:v>
                </c:pt>
                <c:pt idx="1">
                  <c:v>2300889</c:v>
                </c:pt>
                <c:pt idx="2">
                  <c:v>1791795</c:v>
                </c:pt>
                <c:pt idx="3">
                  <c:v>593572</c:v>
                </c:pt>
                <c:pt idx="4">
                  <c:v>44205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2CD3-44CC-8197-B6B0DD11676F}"/>
            </c:ext>
          </c:extLst>
        </c:ser>
        <c:ser>
          <c:idx val="1"/>
          <c:order val="1"/>
          <c:tx>
            <c:strRef>
              <c:f>'Diciembre 2021'!$F$13:$F$14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2021'!$B$16:$B$20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2021'!$F$16:$F$20</c:f>
              <c:numCache>
                <c:formatCode>#,##0</c:formatCode>
                <c:ptCount val="5"/>
                <c:pt idx="0">
                  <c:v>1392135</c:v>
                </c:pt>
                <c:pt idx="1">
                  <c:v>673938</c:v>
                </c:pt>
                <c:pt idx="2">
                  <c:v>614149</c:v>
                </c:pt>
                <c:pt idx="3">
                  <c:v>444168</c:v>
                </c:pt>
                <c:pt idx="4">
                  <c:v>41112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CD3-44CC-8197-B6B0DD116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Marzo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'Marzo 2022'!$D$13:$D$14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AE9-4D25-881B-C5001FF44FAC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E9-4D25-881B-C5001FF44F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2022'!$D$16:$D$20</c:f>
              <c:numCache>
                <c:formatCode>#,##0</c:formatCode>
                <c:ptCount val="5"/>
                <c:pt idx="0">
                  <c:v>2344691</c:v>
                </c:pt>
                <c:pt idx="1">
                  <c:v>2748152</c:v>
                </c:pt>
                <c:pt idx="2">
                  <c:v>2157250</c:v>
                </c:pt>
                <c:pt idx="3">
                  <c:v>702665</c:v>
                </c:pt>
                <c:pt idx="4">
                  <c:v>50982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AE9-4D25-881B-C5001FF44FAC}"/>
            </c:ext>
          </c:extLst>
        </c:ser>
        <c:ser>
          <c:idx val="1"/>
          <c:order val="1"/>
          <c:tx>
            <c:strRef>
              <c:f>'Marzo 2022'!$F$13:$F$14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2022'!$F$16:$F$20</c:f>
              <c:numCache>
                <c:formatCode>#,##0</c:formatCode>
                <c:ptCount val="5"/>
                <c:pt idx="0">
                  <c:v>1617174</c:v>
                </c:pt>
                <c:pt idx="1">
                  <c:v>843597</c:v>
                </c:pt>
                <c:pt idx="2">
                  <c:v>732427</c:v>
                </c:pt>
                <c:pt idx="3">
                  <c:v>529358</c:v>
                </c:pt>
                <c:pt idx="4">
                  <c:v>53185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AE9-4D25-881B-C5001FF44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Sexo</a:t>
            </a: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Agosto de 2016.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'Agosto 2016'!$D$13:$D$14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17D-4F51-896A-68693A87C7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2016'!$D$16:$D$20</c:f>
              <c:numCache>
                <c:formatCode>#,##0</c:formatCode>
                <c:ptCount val="5"/>
                <c:pt idx="0">
                  <c:v>716413</c:v>
                </c:pt>
                <c:pt idx="1">
                  <c:v>913713</c:v>
                </c:pt>
                <c:pt idx="2">
                  <c:v>301168</c:v>
                </c:pt>
                <c:pt idx="3">
                  <c:v>81249</c:v>
                </c:pt>
                <c:pt idx="4">
                  <c:v>1557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917D-4F51-896A-68693A87C76C}"/>
            </c:ext>
          </c:extLst>
        </c:ser>
        <c:ser>
          <c:idx val="1"/>
          <c:order val="1"/>
          <c:tx>
            <c:strRef>
              <c:f>'Agosto 2016'!$F$13:$F$14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2016'!$F$16:$F$20</c:f>
              <c:numCache>
                <c:formatCode>#,##0</c:formatCode>
                <c:ptCount val="5"/>
                <c:pt idx="0">
                  <c:v>201725</c:v>
                </c:pt>
                <c:pt idx="1">
                  <c:v>768451</c:v>
                </c:pt>
                <c:pt idx="2">
                  <c:v>224609</c:v>
                </c:pt>
                <c:pt idx="3">
                  <c:v>74048</c:v>
                </c:pt>
                <c:pt idx="4">
                  <c:v>15206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917D-4F51-896A-68693A87C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379808"/>
        <c:axId val="151380200"/>
        <c:axId val="0"/>
      </c:bar3DChart>
      <c:catAx>
        <c:axId val="151379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80200"/>
        <c:crosses val="autoZero"/>
        <c:auto val="1"/>
        <c:lblAlgn val="ctr"/>
        <c:lblOffset val="100"/>
        <c:noMultiLvlLbl val="0"/>
      </c:catAx>
      <c:valAx>
        <c:axId val="15138020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5137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de 2022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'Junio 2022'!$D$13:$D$14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190-4BF9-A0B9-F7015FAD77FB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90-4BF9-A0B9-F7015FAD77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2022'!$D$16:$D$20</c:f>
              <c:numCache>
                <c:formatCode>#,##0</c:formatCode>
                <c:ptCount val="5"/>
                <c:pt idx="0">
                  <c:v>1853833</c:v>
                </c:pt>
                <c:pt idx="1">
                  <c:v>1035501</c:v>
                </c:pt>
                <c:pt idx="2">
                  <c:v>844113</c:v>
                </c:pt>
                <c:pt idx="3">
                  <c:v>611064</c:v>
                </c:pt>
                <c:pt idx="4">
                  <c:v>64073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4190-4BF9-A0B9-F7015FAD77FB}"/>
            </c:ext>
          </c:extLst>
        </c:ser>
        <c:ser>
          <c:idx val="1"/>
          <c:order val="1"/>
          <c:tx>
            <c:strRef>
              <c:f>'Junio 2022'!$F$13:$F$14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'Junio 2022'!$F$16:$F$20</c:f>
              <c:numCache>
                <c:formatCode>#,##0</c:formatCode>
                <c:ptCount val="5"/>
                <c:pt idx="0">
                  <c:v>2790348</c:v>
                </c:pt>
                <c:pt idx="1">
                  <c:v>3220756</c:v>
                </c:pt>
                <c:pt idx="2">
                  <c:v>2492599</c:v>
                </c:pt>
                <c:pt idx="3">
                  <c:v>812971</c:v>
                </c:pt>
                <c:pt idx="4">
                  <c:v>58351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4190-4BF9-A0B9-F7015FAD7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Agosto de 2022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'Agosto 2022'!$D$13:$D$14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2BA-4E60-BDFF-F69807E65333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BA-4E60-BDFF-F69807E65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2022'!$D$16:$D$20</c:f>
              <c:numCache>
                <c:formatCode>#,##0</c:formatCode>
                <c:ptCount val="5"/>
                <c:pt idx="0">
                  <c:v>3254384</c:v>
                </c:pt>
                <c:pt idx="1">
                  <c:v>3705260</c:v>
                </c:pt>
                <c:pt idx="2">
                  <c:v>2819891</c:v>
                </c:pt>
                <c:pt idx="3">
                  <c:v>927698</c:v>
                </c:pt>
                <c:pt idx="4">
                  <c:v>64667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F2BA-4E60-BDFF-F69807E65333}"/>
            </c:ext>
          </c:extLst>
        </c:ser>
        <c:ser>
          <c:idx val="1"/>
          <c:order val="1"/>
          <c:tx>
            <c:strRef>
              <c:f>'Agosto 2022'!$F$13:$F$14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'Agosto 2022'!$F$16:$F$20</c:f>
              <c:numCache>
                <c:formatCode>#,##0</c:formatCode>
                <c:ptCount val="5"/>
                <c:pt idx="0">
                  <c:v>2129910</c:v>
                </c:pt>
                <c:pt idx="1">
                  <c:v>1227231</c:v>
                </c:pt>
                <c:pt idx="2">
                  <c:v>964957</c:v>
                </c:pt>
                <c:pt idx="3">
                  <c:v>687740</c:v>
                </c:pt>
                <c:pt idx="4">
                  <c:v>73753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2BA-4E60-BDFF-F69807E6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</a:t>
            </a:r>
            <a:r>
              <a:rPr lang="es-D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de 2022</a:t>
            </a:r>
            <a:endParaRPr lang="es-DO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'Diciembre 2022'!$D$13:$D$14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C6F-49E5-8969-93E98A41ACFF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F-49E5-8969-93E98A41AC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2022'!$D$16:$D$20</c:f>
              <c:numCache>
                <c:formatCode>#,##0</c:formatCode>
                <c:ptCount val="5"/>
                <c:pt idx="0">
                  <c:v>3687031</c:v>
                </c:pt>
                <c:pt idx="1">
                  <c:v>4083354</c:v>
                </c:pt>
                <c:pt idx="2">
                  <c:v>3129784</c:v>
                </c:pt>
                <c:pt idx="3">
                  <c:v>1041948</c:v>
                </c:pt>
                <c:pt idx="4">
                  <c:v>72299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1C6F-49E5-8969-93E98A41ACFF}"/>
            </c:ext>
          </c:extLst>
        </c:ser>
        <c:ser>
          <c:idx val="1"/>
          <c:order val="1"/>
          <c:tx>
            <c:strRef>
              <c:f>'Diciembre 2022'!$F$13:$F$14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2022'!$B$16:$B$20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2022'!$F$16:$F$20</c:f>
              <c:numCache>
                <c:formatCode>#,##0</c:formatCode>
                <c:ptCount val="5"/>
                <c:pt idx="0">
                  <c:v>2379486</c:v>
                </c:pt>
                <c:pt idx="1">
                  <c:v>1414485</c:v>
                </c:pt>
                <c:pt idx="2">
                  <c:v>1078377</c:v>
                </c:pt>
                <c:pt idx="3">
                  <c:v>763613</c:v>
                </c:pt>
                <c:pt idx="4">
                  <c:v>81764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1C6F-49E5-8969-93E98A41A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Marzo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'Marzo 2023'!$D$13:$D$14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61D-4184-9408-F6F58CD26A06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1D-4184-9408-F6F58CD26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2023'!$B$16:$B$20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2023'!$D$16:$D$20</c:f>
              <c:numCache>
                <c:formatCode>#,##0</c:formatCode>
                <c:ptCount val="5"/>
                <c:pt idx="0">
                  <c:v>4131049</c:v>
                </c:pt>
                <c:pt idx="1">
                  <c:v>4447852</c:v>
                </c:pt>
                <c:pt idx="2">
                  <c:v>3422935</c:v>
                </c:pt>
                <c:pt idx="3">
                  <c:v>1149998</c:v>
                </c:pt>
                <c:pt idx="4">
                  <c:v>76906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561D-4184-9408-F6F58CD26A06}"/>
            </c:ext>
          </c:extLst>
        </c:ser>
        <c:ser>
          <c:idx val="1"/>
          <c:order val="1"/>
          <c:tx>
            <c:strRef>
              <c:f>'Marzo 2023'!$F$13:$F$14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2023'!$B$16:$B$20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2023'!$F$16:$F$20</c:f>
              <c:numCache>
                <c:formatCode>#,##0</c:formatCode>
                <c:ptCount val="5"/>
                <c:pt idx="0">
                  <c:v>2608438</c:v>
                </c:pt>
                <c:pt idx="1">
                  <c:v>1590733</c:v>
                </c:pt>
                <c:pt idx="2">
                  <c:v>1192673</c:v>
                </c:pt>
                <c:pt idx="3">
                  <c:v>834085</c:v>
                </c:pt>
                <c:pt idx="4">
                  <c:v>91773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561D-4184-9408-F6F58CD26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Franklin Gothic Book" panose="020B05030201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Al mes de Septiembre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'Septiembre 2023'!$D$11:$D$12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0A8-4318-8769-A4F1A27EA144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A8-4318-8769-A4F1A27EA1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2023'!$B$14:$B$18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2023'!$D$14:$D$18</c:f>
              <c:numCache>
                <c:formatCode>#,##0</c:formatCode>
                <c:ptCount val="5"/>
                <c:pt idx="0">
                  <c:v>5250808</c:v>
                </c:pt>
                <c:pt idx="1">
                  <c:v>6052190</c:v>
                </c:pt>
                <c:pt idx="2">
                  <c:v>4070037</c:v>
                </c:pt>
                <c:pt idx="3">
                  <c:v>1299435</c:v>
                </c:pt>
                <c:pt idx="4">
                  <c:v>88936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0A8-4318-8769-A4F1A27EA144}"/>
            </c:ext>
          </c:extLst>
        </c:ser>
        <c:ser>
          <c:idx val="1"/>
          <c:order val="1"/>
          <c:tx>
            <c:strRef>
              <c:f>'Septiembre 2023'!$F$11:$F$12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2023'!$B$14:$B$18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2023'!$F$14:$F$18</c:f>
              <c:numCache>
                <c:formatCode>#,##0</c:formatCode>
                <c:ptCount val="5"/>
                <c:pt idx="0">
                  <c:v>3072573</c:v>
                </c:pt>
                <c:pt idx="1">
                  <c:v>2121054</c:v>
                </c:pt>
                <c:pt idx="2">
                  <c:v>1426389</c:v>
                </c:pt>
                <c:pt idx="3">
                  <c:v>959563</c:v>
                </c:pt>
                <c:pt idx="4">
                  <c:v>105873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0A8-4318-8769-A4F1A27EA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Franklin Gothic Book" panose="020B05030201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Al mes de Diciembre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'Diciembre 2023'!$D$11:$D$12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F0D-4FF9-8FEF-F4B70D73F5EA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0D-4FF9-8FEF-F4B70D73F5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2023'!$B$14:$B$18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2023'!$D$14:$D$18</c:f>
              <c:numCache>
                <c:formatCode>#,##0</c:formatCode>
                <c:ptCount val="5"/>
                <c:pt idx="0">
                  <c:v>5895385</c:v>
                </c:pt>
                <c:pt idx="1">
                  <c:v>7309881</c:v>
                </c:pt>
                <c:pt idx="2">
                  <c:v>4475284</c:v>
                </c:pt>
                <c:pt idx="3">
                  <c:v>1397024</c:v>
                </c:pt>
                <c:pt idx="4">
                  <c:v>96793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6F0D-4FF9-8FEF-F4B70D73F5EA}"/>
            </c:ext>
          </c:extLst>
        </c:ser>
        <c:ser>
          <c:idx val="1"/>
          <c:order val="1"/>
          <c:tx>
            <c:strRef>
              <c:f>'Diciembre 2023'!$F$11:$F$12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'Diciembre 2023'!$B$14:$B$18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'Diciembre 2023'!$F$14:$F$18</c:f>
              <c:numCache>
                <c:formatCode>#,##0</c:formatCode>
                <c:ptCount val="5"/>
                <c:pt idx="0">
                  <c:v>3361959</c:v>
                </c:pt>
                <c:pt idx="1">
                  <c:v>2525277</c:v>
                </c:pt>
                <c:pt idx="2">
                  <c:v>1533662</c:v>
                </c:pt>
                <c:pt idx="3">
                  <c:v>1036687</c:v>
                </c:pt>
                <c:pt idx="4">
                  <c:v>114200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6F0D-4FF9-8FEF-F4B70D73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Franklin Gothic Book" panose="020B05030201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Al mes de Marzo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'Marzo 2024'!$D$11:$D$12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EF8-4330-9F0C-712336CCB136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F8-4330-9F0C-712336CCB1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2024'!$B$14:$B$18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2024'!$D$14:$D$18</c:f>
              <c:numCache>
                <c:formatCode>_(* #,##0_);_(* \(#,##0\);_(* "-"??_);_(@_)</c:formatCode>
                <c:ptCount val="5"/>
                <c:pt idx="0">
                  <c:v>6650564</c:v>
                </c:pt>
                <c:pt idx="1">
                  <c:v>8704736</c:v>
                </c:pt>
                <c:pt idx="2">
                  <c:v>5042813</c:v>
                </c:pt>
                <c:pt idx="3">
                  <c:v>1503138</c:v>
                </c:pt>
                <c:pt idx="4">
                  <c:v>107937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8EF8-4330-9F0C-712336CCB136}"/>
            </c:ext>
          </c:extLst>
        </c:ser>
        <c:ser>
          <c:idx val="1"/>
          <c:order val="1"/>
          <c:tx>
            <c:strRef>
              <c:f>'Marzo 2024'!$F$11:$F$12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2024'!$B$14:$B$18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'Marzo 2024'!$F$14:$F$18</c:f>
              <c:numCache>
                <c:formatCode>_(* #,##0_);_(* \(#,##0\);_(* "-"??_);_(@_)</c:formatCode>
                <c:ptCount val="5"/>
                <c:pt idx="0">
                  <c:v>3661123</c:v>
                </c:pt>
                <c:pt idx="1">
                  <c:v>3013511</c:v>
                </c:pt>
                <c:pt idx="2">
                  <c:v>1674633</c:v>
                </c:pt>
                <c:pt idx="3">
                  <c:v>1123378</c:v>
                </c:pt>
                <c:pt idx="4">
                  <c:v>126333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8EF8-4330-9F0C-712336CCB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Septiembre de 2016.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'Septiembre 2016'!$D$13:$D$14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801-4032-9127-2AF369AB85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2016'!$D$16:$D$20</c:f>
              <c:numCache>
                <c:formatCode>#,##0</c:formatCode>
                <c:ptCount val="5"/>
                <c:pt idx="0">
                  <c:v>353763</c:v>
                </c:pt>
                <c:pt idx="1">
                  <c:v>504248</c:v>
                </c:pt>
                <c:pt idx="2">
                  <c:v>186454</c:v>
                </c:pt>
                <c:pt idx="3">
                  <c:v>27019</c:v>
                </c:pt>
                <c:pt idx="4">
                  <c:v>1010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8801-4032-9127-2AF369AB851B}"/>
            </c:ext>
          </c:extLst>
        </c:ser>
        <c:ser>
          <c:idx val="1"/>
          <c:order val="1"/>
          <c:tx>
            <c:strRef>
              <c:f>'Septiembre 2016'!$F$13:$F$14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'Septiembre 2016'!$F$16:$F$20</c:f>
              <c:numCache>
                <c:formatCode>#,##0</c:formatCode>
                <c:ptCount val="5"/>
                <c:pt idx="0">
                  <c:v>110231</c:v>
                </c:pt>
                <c:pt idx="1">
                  <c:v>510709</c:v>
                </c:pt>
                <c:pt idx="2">
                  <c:v>147130</c:v>
                </c:pt>
                <c:pt idx="3">
                  <c:v>22063</c:v>
                </c:pt>
                <c:pt idx="4">
                  <c:v>6697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8801-4032-9127-2AF369AB8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380984"/>
        <c:axId val="151378632"/>
        <c:axId val="0"/>
      </c:bar3DChart>
      <c:catAx>
        <c:axId val="151380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78632"/>
        <c:crosses val="autoZero"/>
        <c:auto val="1"/>
        <c:lblAlgn val="ctr"/>
        <c:lblOffset val="100"/>
        <c:noMultiLvlLbl val="0"/>
      </c:catAx>
      <c:valAx>
        <c:axId val="15137863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5138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Accesos de los Servicios de la Oficina Virtual por tipo de usuarios según Sexo. 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Octubre de 2016.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'Octubre 2016'!$D$13:$D$14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FD6-4271-89B2-28CA55454E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2016'!$D$16:$D$20</c:f>
              <c:numCache>
                <c:formatCode>#,##0</c:formatCode>
                <c:ptCount val="5"/>
                <c:pt idx="0">
                  <c:v>806931</c:v>
                </c:pt>
                <c:pt idx="1">
                  <c:v>1037304</c:v>
                </c:pt>
                <c:pt idx="2">
                  <c:v>336039</c:v>
                </c:pt>
                <c:pt idx="3">
                  <c:v>101633</c:v>
                </c:pt>
                <c:pt idx="4">
                  <c:v>2205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FD6-4271-89B2-28CA55454E5C}"/>
            </c:ext>
          </c:extLst>
        </c:ser>
        <c:ser>
          <c:idx val="1"/>
          <c:order val="1"/>
          <c:tx>
            <c:strRef>
              <c:f>'Octubre 2016'!$F$13:$F$14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2016'!$B$16:$B$20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'Octubre 2016'!$F$16:$F$20</c:f>
              <c:numCache>
                <c:formatCode>#,##0</c:formatCode>
                <c:ptCount val="5"/>
                <c:pt idx="0">
                  <c:v>223701</c:v>
                </c:pt>
                <c:pt idx="1">
                  <c:v>838148</c:v>
                </c:pt>
                <c:pt idx="2">
                  <c:v>247232</c:v>
                </c:pt>
                <c:pt idx="3">
                  <c:v>91827</c:v>
                </c:pt>
                <c:pt idx="4">
                  <c:v>17936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FD6-4271-89B2-28CA55454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377064"/>
        <c:axId val="151376280"/>
        <c:axId val="0"/>
      </c:bar3DChart>
      <c:catAx>
        <c:axId val="1513770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76280"/>
        <c:crosses val="autoZero"/>
        <c:auto val="1"/>
        <c:lblAlgn val="ctr"/>
        <c:lblOffset val="100"/>
        <c:noMultiLvlLbl val="0"/>
      </c:catAx>
      <c:valAx>
        <c:axId val="15137628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51377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7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6791324" cy="923925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209550"/>
          <a:ext cx="6791324" cy="923925"/>
        </a:xfrm>
        <a:prstGeom prst="rect">
          <a:avLst/>
        </a:prstGeom>
      </xdr:spPr>
    </xdr:pic>
    <xdr:clientData/>
  </xdr:oneCellAnchor>
  <xdr:twoCellAnchor>
    <xdr:from>
      <xdr:col>1</xdr:col>
      <xdr:colOff>552451</xdr:colOff>
      <xdr:row>24</xdr:row>
      <xdr:rowOff>76200</xdr:rowOff>
    </xdr:from>
    <xdr:to>
      <xdr:col>5</xdr:col>
      <xdr:colOff>857250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6781799" cy="923925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57150"/>
          <a:ext cx="6781799" cy="923925"/>
        </a:xfrm>
        <a:prstGeom prst="rect">
          <a:avLst/>
        </a:prstGeom>
      </xdr:spPr>
    </xdr:pic>
    <xdr:clientData/>
  </xdr:oneCellAnchor>
  <xdr:twoCellAnchor>
    <xdr:from>
      <xdr:col>1</xdr:col>
      <xdr:colOff>552451</xdr:colOff>
      <xdr:row>24</xdr:row>
      <xdr:rowOff>76200</xdr:rowOff>
    </xdr:from>
    <xdr:to>
      <xdr:col>5</xdr:col>
      <xdr:colOff>857250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6791324" cy="923925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57150"/>
          <a:ext cx="6791324" cy="923925"/>
        </a:xfrm>
        <a:prstGeom prst="rect">
          <a:avLst/>
        </a:prstGeom>
      </xdr:spPr>
    </xdr:pic>
    <xdr:clientData/>
  </xdr:oneCellAnchor>
  <xdr:twoCellAnchor>
    <xdr:from>
      <xdr:col>1</xdr:col>
      <xdr:colOff>552451</xdr:colOff>
      <xdr:row>24</xdr:row>
      <xdr:rowOff>76200</xdr:rowOff>
    </xdr:from>
    <xdr:to>
      <xdr:col>5</xdr:col>
      <xdr:colOff>857250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6800849" cy="923925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57150"/>
          <a:ext cx="6800849" cy="923925"/>
        </a:xfrm>
        <a:prstGeom prst="rect">
          <a:avLst/>
        </a:prstGeom>
      </xdr:spPr>
    </xdr:pic>
    <xdr:clientData/>
  </xdr:oneCellAnchor>
  <xdr:twoCellAnchor>
    <xdr:from>
      <xdr:col>1</xdr:col>
      <xdr:colOff>552451</xdr:colOff>
      <xdr:row>24</xdr:row>
      <xdr:rowOff>76200</xdr:rowOff>
    </xdr:from>
    <xdr:to>
      <xdr:col>5</xdr:col>
      <xdr:colOff>857250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6800849" cy="923925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57150"/>
          <a:ext cx="6800849" cy="923925"/>
        </a:xfrm>
        <a:prstGeom prst="rect">
          <a:avLst/>
        </a:prstGeom>
      </xdr:spPr>
    </xdr:pic>
    <xdr:clientData/>
  </xdr:oneCellAnchor>
  <xdr:twoCellAnchor>
    <xdr:from>
      <xdr:col>1</xdr:col>
      <xdr:colOff>552451</xdr:colOff>
      <xdr:row>24</xdr:row>
      <xdr:rowOff>76200</xdr:rowOff>
    </xdr:from>
    <xdr:to>
      <xdr:col>5</xdr:col>
      <xdr:colOff>857250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552451</xdr:colOff>
      <xdr:row>24</xdr:row>
      <xdr:rowOff>76200</xdr:rowOff>
    </xdr:from>
    <xdr:to>
      <xdr:col>5</xdr:col>
      <xdr:colOff>838200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552451</xdr:colOff>
      <xdr:row>24</xdr:row>
      <xdr:rowOff>76200</xdr:rowOff>
    </xdr:from>
    <xdr:to>
      <xdr:col>5</xdr:col>
      <xdr:colOff>838200</xdr:colOff>
      <xdr:row>39</xdr:row>
      <xdr:rowOff>19048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552451</xdr:colOff>
      <xdr:row>24</xdr:row>
      <xdr:rowOff>76200</xdr:rowOff>
    </xdr:from>
    <xdr:to>
      <xdr:col>5</xdr:col>
      <xdr:colOff>838200</xdr:colOff>
      <xdr:row>39</xdr:row>
      <xdr:rowOff>19048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19050</xdr:rowOff>
    </xdr:from>
    <xdr:to>
      <xdr:col>6</xdr:col>
      <xdr:colOff>828675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57150"/>
          <a:ext cx="6791324" cy="923925"/>
        </a:xfrm>
        <a:prstGeom prst="rect">
          <a:avLst/>
        </a:prstGeom>
      </xdr:spPr>
    </xdr:pic>
    <xdr:clientData/>
  </xdr:twoCellAnchor>
  <xdr:twoCellAnchor>
    <xdr:from>
      <xdr:col>1</xdr:col>
      <xdr:colOff>257174</xdr:colOff>
      <xdr:row>23</xdr:row>
      <xdr:rowOff>152400</xdr:rowOff>
    </xdr:from>
    <xdr:to>
      <xdr:col>6</xdr:col>
      <xdr:colOff>619125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19050</xdr:rowOff>
    </xdr:from>
    <xdr:to>
      <xdr:col>6</xdr:col>
      <xdr:colOff>828675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57150"/>
          <a:ext cx="6791324" cy="923925"/>
        </a:xfrm>
        <a:prstGeom prst="rect">
          <a:avLst/>
        </a:prstGeom>
      </xdr:spPr>
    </xdr:pic>
    <xdr:clientData/>
  </xdr:twoCellAnchor>
  <xdr:twoCellAnchor>
    <xdr:from>
      <xdr:col>1</xdr:col>
      <xdr:colOff>257174</xdr:colOff>
      <xdr:row>23</xdr:row>
      <xdr:rowOff>152400</xdr:rowOff>
    </xdr:from>
    <xdr:to>
      <xdr:col>6</xdr:col>
      <xdr:colOff>619125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19050</xdr:rowOff>
    </xdr:from>
    <xdr:to>
      <xdr:col>6</xdr:col>
      <xdr:colOff>828675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57150"/>
          <a:ext cx="6791324" cy="923925"/>
        </a:xfrm>
        <a:prstGeom prst="rect">
          <a:avLst/>
        </a:prstGeom>
      </xdr:spPr>
    </xdr:pic>
    <xdr:clientData/>
  </xdr:twoCellAnchor>
  <xdr:twoCellAnchor>
    <xdr:from>
      <xdr:col>1</xdr:col>
      <xdr:colOff>19048</xdr:colOff>
      <xdr:row>22</xdr:row>
      <xdr:rowOff>19050</xdr:rowOff>
    </xdr:from>
    <xdr:to>
      <xdr:col>6</xdr:col>
      <xdr:colOff>828674</xdr:colOff>
      <xdr:row>37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</xdr:rowOff>
    </xdr:from>
    <xdr:to>
      <xdr:col>6</xdr:col>
      <xdr:colOff>838200</xdr:colOff>
      <xdr:row>5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50"/>
          <a:ext cx="6781800" cy="923925"/>
        </a:xfrm>
        <a:prstGeom prst="rect">
          <a:avLst/>
        </a:prstGeom>
      </xdr:spPr>
    </xdr:pic>
    <xdr:clientData/>
  </xdr:twoCellAnchor>
  <xdr:twoCellAnchor>
    <xdr:from>
      <xdr:col>1</xdr:col>
      <xdr:colOff>19048</xdr:colOff>
      <xdr:row>22</xdr:row>
      <xdr:rowOff>19050</xdr:rowOff>
    </xdr:from>
    <xdr:to>
      <xdr:col>6</xdr:col>
      <xdr:colOff>828674</xdr:colOff>
      <xdr:row>37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152400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28577</xdr:colOff>
      <xdr:row>1</xdr:row>
      <xdr:rowOff>19050</xdr:rowOff>
    </xdr:from>
    <xdr:ext cx="6807916" cy="923925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98" y="55921"/>
          <a:ext cx="6807916" cy="923925"/>
        </a:xfrm>
        <a:prstGeom prst="rect">
          <a:avLst/>
        </a:prstGeom>
      </xdr:spPr>
    </xdr:pic>
    <xdr:clientData/>
  </xdr:oneCellAnchor>
  <xdr:twoCellAnchor>
    <xdr:from>
      <xdr:col>1</xdr:col>
      <xdr:colOff>377032</xdr:colOff>
      <xdr:row>23</xdr:row>
      <xdr:rowOff>89297</xdr:rowOff>
    </xdr:from>
    <xdr:to>
      <xdr:col>6</xdr:col>
      <xdr:colOff>615156</xdr:colOff>
      <xdr:row>39</xdr:row>
      <xdr:rowOff>19049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6800849" cy="923925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57150"/>
          <a:ext cx="6800849" cy="923925"/>
        </a:xfrm>
        <a:prstGeom prst="rect">
          <a:avLst/>
        </a:prstGeom>
      </xdr:spPr>
    </xdr:pic>
    <xdr:clientData/>
  </xdr:oneCellAnchor>
  <xdr:twoCellAnchor>
    <xdr:from>
      <xdr:col>1</xdr:col>
      <xdr:colOff>552450</xdr:colOff>
      <xdr:row>24</xdr:row>
      <xdr:rowOff>76200</xdr:rowOff>
    </xdr:from>
    <xdr:to>
      <xdr:col>5</xdr:col>
      <xdr:colOff>923924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21</xdr:row>
      <xdr:rowOff>142875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</xdr:colOff>
      <xdr:row>22</xdr:row>
      <xdr:rowOff>23812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24</xdr:row>
      <xdr:rowOff>47625</xdr:rowOff>
    </xdr:from>
    <xdr:to>
      <xdr:col>6</xdr:col>
      <xdr:colOff>228600</xdr:colOff>
      <xdr:row>38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3CD4E4-A4CC-49CF-95A3-A64431060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28575</xdr:rowOff>
    </xdr:from>
    <xdr:to>
      <xdr:col>6</xdr:col>
      <xdr:colOff>809625</xdr:colOff>
      <xdr:row>5</xdr:row>
      <xdr:rowOff>152400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163CD488-0823-4C9D-B05F-083978051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6753225" cy="89535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22</xdr:row>
      <xdr:rowOff>47625</xdr:rowOff>
    </xdr:from>
    <xdr:to>
      <xdr:col>6</xdr:col>
      <xdr:colOff>228600</xdr:colOff>
      <xdr:row>36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29770E4-8607-4CA9-8D4F-CE5BCF55F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0</xdr:colOff>
      <xdr:row>5</xdr:row>
      <xdr:rowOff>205384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567438-8F7C-4B25-8D9A-659600BF9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52625" cy="1098352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876301</xdr:colOff>
      <xdr:row>22</xdr:row>
      <xdr:rowOff>47625</xdr:rowOff>
    </xdr:from>
    <xdr:to>
      <xdr:col>6</xdr:col>
      <xdr:colOff>228600</xdr:colOff>
      <xdr:row>36</xdr:row>
      <xdr:rowOff>180973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A68B02F-6C69-4548-98DD-E953D3387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0</xdr:colOff>
      <xdr:row>5</xdr:row>
      <xdr:rowOff>205384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731A1A-799C-4BF7-8078-C4BAEA9E7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52625" cy="1081683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21</xdr:row>
      <xdr:rowOff>1</xdr:rowOff>
    </xdr:from>
    <xdr:to>
      <xdr:col>6</xdr:col>
      <xdr:colOff>61912</xdr:colOff>
      <xdr:row>36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8AE9C6-C0B2-45F6-B4F3-F88318F8E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0</xdr:colOff>
      <xdr:row>5</xdr:row>
      <xdr:rowOff>205384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25AA6E-3665-4724-B37A-8B091D239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52625" cy="10816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38100</xdr:rowOff>
    </xdr:from>
    <xdr:ext cx="6819899" cy="904875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76200"/>
          <a:ext cx="6819899" cy="904875"/>
        </a:xfrm>
        <a:prstGeom prst="rect">
          <a:avLst/>
        </a:prstGeom>
      </xdr:spPr>
    </xdr:pic>
    <xdr:clientData/>
  </xdr:oneCellAnchor>
  <xdr:twoCellAnchor>
    <xdr:from>
      <xdr:col>1</xdr:col>
      <xdr:colOff>552450</xdr:colOff>
      <xdr:row>24</xdr:row>
      <xdr:rowOff>76200</xdr:rowOff>
    </xdr:from>
    <xdr:to>
      <xdr:col>5</xdr:col>
      <xdr:colOff>923924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19050</xdr:rowOff>
    </xdr:from>
    <xdr:ext cx="6791324" cy="923925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57150"/>
          <a:ext cx="6791324" cy="923925"/>
        </a:xfrm>
        <a:prstGeom prst="rect">
          <a:avLst/>
        </a:prstGeom>
      </xdr:spPr>
    </xdr:pic>
    <xdr:clientData/>
  </xdr:oneCellAnchor>
  <xdr:twoCellAnchor>
    <xdr:from>
      <xdr:col>1</xdr:col>
      <xdr:colOff>552451</xdr:colOff>
      <xdr:row>24</xdr:row>
      <xdr:rowOff>76200</xdr:rowOff>
    </xdr:from>
    <xdr:to>
      <xdr:col>5</xdr:col>
      <xdr:colOff>857250</xdr:colOff>
      <xdr:row>39</xdr:row>
      <xdr:rowOff>19048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40"/>
  <sheetViews>
    <sheetView showGridLines="0" view="pageBreakPreview" topLeftCell="A7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2</v>
      </c>
      <c r="C10" s="179"/>
      <c r="D10" s="179"/>
      <c r="E10" s="179"/>
      <c r="F10" s="179"/>
      <c r="G10" s="180"/>
    </row>
    <row r="11" spans="2:8" ht="15.75" x14ac:dyDescent="0.25">
      <c r="B11" s="178" t="s">
        <v>29</v>
      </c>
      <c r="C11" s="179"/>
      <c r="D11" s="179"/>
      <c r="E11" s="179"/>
      <c r="F11" s="179"/>
      <c r="G11" s="180"/>
    </row>
    <row r="12" spans="2:8" ht="5.25" customHeight="1" thickBot="1" x14ac:dyDescent="0.25">
      <c r="B12" s="15"/>
      <c r="C12" s="16"/>
      <c r="D12" s="16"/>
      <c r="E12" s="16"/>
      <c r="F12" s="16"/>
      <c r="G12" s="17"/>
    </row>
    <row r="13" spans="2:8" ht="31.5" customHeight="1" x14ac:dyDescent="0.2">
      <c r="B13" s="181" t="s">
        <v>3</v>
      </c>
      <c r="C13" s="183" t="s">
        <v>4</v>
      </c>
      <c r="D13" s="185" t="s">
        <v>5</v>
      </c>
      <c r="E13" s="185"/>
      <c r="F13" s="185" t="s">
        <v>6</v>
      </c>
      <c r="G13" s="186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1902775</v>
      </c>
      <c r="D15" s="21">
        <f>SUM(D16:D20)</f>
        <v>1097948</v>
      </c>
      <c r="E15" s="22">
        <f>SUM(E16:E20)</f>
        <v>0.99999999999999989</v>
      </c>
      <c r="F15" s="21">
        <f>SUM(F16:F20)</f>
        <v>804827</v>
      </c>
      <c r="G15" s="23">
        <f>SUM(G16:G20)</f>
        <v>1</v>
      </c>
    </row>
    <row r="16" spans="2:8" ht="15" customHeight="1" x14ac:dyDescent="0.2">
      <c r="B16" s="24" t="s">
        <v>10</v>
      </c>
      <c r="C16" s="40">
        <v>476588</v>
      </c>
      <c r="D16" s="38">
        <v>359530</v>
      </c>
      <c r="E16" s="39">
        <f>D16/$D$15</f>
        <v>0.32745630940627424</v>
      </c>
      <c r="F16" s="38">
        <v>117058</v>
      </c>
      <c r="G16" s="28">
        <f>F16/$F$15</f>
        <v>0.14544492170367049</v>
      </c>
    </row>
    <row r="17" spans="2:7" x14ac:dyDescent="0.2">
      <c r="B17" s="24" t="s">
        <v>11</v>
      </c>
      <c r="C17" s="40">
        <v>1029770</v>
      </c>
      <c r="D17" s="38">
        <v>521018</v>
      </c>
      <c r="E17" s="39">
        <f>D17/$D$15</f>
        <v>0.4745379562602236</v>
      </c>
      <c r="F17" s="38">
        <v>508752</v>
      </c>
      <c r="G17" s="28">
        <f>F17/$F$15</f>
        <v>0.63212591028879495</v>
      </c>
    </row>
    <row r="18" spans="2:7" x14ac:dyDescent="0.2">
      <c r="B18" s="24" t="s">
        <v>12</v>
      </c>
      <c r="C18" s="40">
        <v>337609</v>
      </c>
      <c r="D18" s="38">
        <v>188439</v>
      </c>
      <c r="E18" s="39">
        <f>D18/$D$15</f>
        <v>0.17162834669765781</v>
      </c>
      <c r="F18" s="38">
        <v>149170</v>
      </c>
      <c r="G18" s="28">
        <f>F18/$F$15</f>
        <v>0.18534417955660037</v>
      </c>
    </row>
    <row r="19" spans="2:7" ht="15" customHeight="1" x14ac:dyDescent="0.2">
      <c r="B19" s="24" t="s">
        <v>13</v>
      </c>
      <c r="C19" s="40">
        <v>50948</v>
      </c>
      <c r="D19" s="38">
        <v>27986</v>
      </c>
      <c r="E19" s="39">
        <f>D19/$D$15</f>
        <v>2.5489367438166471E-2</v>
      </c>
      <c r="F19" s="38">
        <v>22962</v>
      </c>
      <c r="G19" s="28">
        <f>F19/$F$15</f>
        <v>2.8530354970695566E-2</v>
      </c>
    </row>
    <row r="20" spans="2:7" x14ac:dyDescent="0.2">
      <c r="B20" s="29" t="s">
        <v>14</v>
      </c>
      <c r="C20" s="37">
        <v>7860</v>
      </c>
      <c r="D20" s="35">
        <v>975</v>
      </c>
      <c r="E20" s="36">
        <f>D20/$D$15</f>
        <v>8.8802019767785E-4</v>
      </c>
      <c r="F20" s="35">
        <v>6885</v>
      </c>
      <c r="G20" s="33">
        <f>F20/$F$15</f>
        <v>8.55463348023861E-3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85" orientation="landscape" r:id="rId1"/>
  <rowBreaks count="1" manualBreakCount="1">
    <brk id="41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H40"/>
  <sheetViews>
    <sheetView showGridLines="0" view="pageBreakPreview" topLeftCell="A25" zoomScaleNormal="80" zoomScaleSheetLayoutView="100" workbookViewId="0">
      <selection activeCell="C16" sqref="C16:C20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18</v>
      </c>
      <c r="C10" s="179"/>
      <c r="D10" s="179"/>
      <c r="E10" s="179"/>
      <c r="F10" s="179"/>
      <c r="G10" s="180"/>
    </row>
    <row r="11" spans="2:8" ht="15.75" x14ac:dyDescent="0.25">
      <c r="B11" s="178" t="s">
        <v>20</v>
      </c>
      <c r="C11" s="179"/>
      <c r="D11" s="179"/>
      <c r="E11" s="179"/>
      <c r="F11" s="179"/>
      <c r="G11" s="180"/>
    </row>
    <row r="12" spans="2:8" ht="5.25" customHeight="1" x14ac:dyDescent="0.2">
      <c r="B12" s="12"/>
      <c r="C12" s="13"/>
      <c r="D12" s="13"/>
      <c r="E12" s="13"/>
      <c r="F12" s="13"/>
      <c r="G12" s="41"/>
    </row>
    <row r="13" spans="2:8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3945048</v>
      </c>
      <c r="D15" s="21">
        <f>SUM(D16:D20)</f>
        <v>2438852</v>
      </c>
      <c r="E15" s="42">
        <f>SUM(E16:E20)</f>
        <v>0.99999999999999989</v>
      </c>
      <c r="F15" s="21">
        <f>SUM(F16:F20)</f>
        <v>1506196</v>
      </c>
      <c r="G15" s="43">
        <f>SUM(G16:G20)</f>
        <v>1</v>
      </c>
    </row>
    <row r="16" spans="2:8" ht="15" customHeight="1" x14ac:dyDescent="0.2">
      <c r="B16" s="24" t="s">
        <v>10</v>
      </c>
      <c r="C16" s="71">
        <f>D16+F16</f>
        <v>1094381</v>
      </c>
      <c r="D16" s="72">
        <v>856522</v>
      </c>
      <c r="E16" s="73">
        <f>+D16/$D$15</f>
        <v>0.35119884273420443</v>
      </c>
      <c r="F16" s="72">
        <v>237859</v>
      </c>
      <c r="G16" s="74">
        <f>+F16/$F$15</f>
        <v>0.15792035033953084</v>
      </c>
    </row>
    <row r="17" spans="2:7" x14ac:dyDescent="0.2">
      <c r="B17" s="24" t="s">
        <v>11</v>
      </c>
      <c r="C17" s="71">
        <f>D17+F17</f>
        <v>1973574</v>
      </c>
      <c r="D17" s="72">
        <v>1103140</v>
      </c>
      <c r="E17" s="73">
        <f>+D17/$D$15</f>
        <v>0.45231936993306687</v>
      </c>
      <c r="F17" s="72">
        <v>870434</v>
      </c>
      <c r="G17" s="74">
        <f t="shared" ref="G17:G20" si="0">+F17/$F$15</f>
        <v>0.57790221192992142</v>
      </c>
    </row>
    <row r="18" spans="2:7" x14ac:dyDescent="0.2">
      <c r="B18" s="24" t="s">
        <v>12</v>
      </c>
      <c r="C18" s="71">
        <f t="shared" ref="C18:C20" si="1">D18+F18</f>
        <v>620444</v>
      </c>
      <c r="D18" s="72">
        <v>356539</v>
      </c>
      <c r="E18" s="73">
        <f>+D18/$D$15</f>
        <v>0.1461913228026957</v>
      </c>
      <c r="F18" s="72">
        <v>263905</v>
      </c>
      <c r="G18" s="74">
        <f t="shared" si="0"/>
        <v>0.17521292049640286</v>
      </c>
    </row>
    <row r="19" spans="2:7" ht="15" customHeight="1" x14ac:dyDescent="0.2">
      <c r="B19" s="24" t="s">
        <v>13</v>
      </c>
      <c r="C19" s="71">
        <f t="shared" si="1"/>
        <v>211301</v>
      </c>
      <c r="D19" s="72">
        <v>111292</v>
      </c>
      <c r="E19" s="73">
        <f>+D19/$D$15</f>
        <v>4.5632945336576386E-2</v>
      </c>
      <c r="F19" s="72">
        <v>100009</v>
      </c>
      <c r="G19" s="74">
        <f t="shared" si="0"/>
        <v>6.6398397021370389E-2</v>
      </c>
    </row>
    <row r="20" spans="2:7" x14ac:dyDescent="0.2">
      <c r="B20" s="29" t="s">
        <v>14</v>
      </c>
      <c r="C20" s="75">
        <f t="shared" si="1"/>
        <v>45348</v>
      </c>
      <c r="D20" s="76">
        <v>11359</v>
      </c>
      <c r="E20" s="77">
        <f>+D20/$D$15</f>
        <v>4.6575191934565933E-3</v>
      </c>
      <c r="F20" s="76">
        <v>33989</v>
      </c>
      <c r="G20" s="78">
        <f t="shared" si="0"/>
        <v>2.2566120212774432E-2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85" orientation="landscape" r:id="rId1"/>
  <rowBreaks count="1" manualBreakCount="1">
    <brk id="4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1:H40"/>
  <sheetViews>
    <sheetView showGridLines="0" view="pageBreakPreview" topLeftCell="A19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18</v>
      </c>
      <c r="C10" s="179"/>
      <c r="D10" s="179"/>
      <c r="E10" s="179"/>
      <c r="F10" s="179"/>
      <c r="G10" s="180"/>
    </row>
    <row r="11" spans="2:8" ht="15.75" x14ac:dyDescent="0.25">
      <c r="B11" s="178" t="s">
        <v>19</v>
      </c>
      <c r="C11" s="179"/>
      <c r="D11" s="179"/>
      <c r="E11" s="179"/>
      <c r="F11" s="179"/>
      <c r="G11" s="180"/>
    </row>
    <row r="12" spans="2:8" ht="5.25" customHeight="1" x14ac:dyDescent="0.2">
      <c r="B12" s="12"/>
      <c r="C12" s="13"/>
      <c r="D12" s="13"/>
      <c r="E12" s="13"/>
      <c r="F12" s="13"/>
      <c r="G12" s="41"/>
    </row>
    <row r="13" spans="2:8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4123181</v>
      </c>
      <c r="D15" s="21">
        <f>SUM(D16:D20)</f>
        <v>2552461</v>
      </c>
      <c r="E15" s="42">
        <f>SUM(E16:E20)</f>
        <v>1</v>
      </c>
      <c r="F15" s="21">
        <f>SUM(F16:F20)</f>
        <v>1570720</v>
      </c>
      <c r="G15" s="43">
        <f>SUM(G16:G20)</f>
        <v>1</v>
      </c>
    </row>
    <row r="16" spans="2:8" ht="15" customHeight="1" x14ac:dyDescent="0.2">
      <c r="B16" s="24" t="s">
        <v>10</v>
      </c>
      <c r="C16" s="71">
        <f>D16+F16</f>
        <v>1138363</v>
      </c>
      <c r="D16" s="72">
        <v>887733</v>
      </c>
      <c r="E16" s="73">
        <f>+D16/$D$15</f>
        <v>0.34779493202834438</v>
      </c>
      <c r="F16" s="72">
        <v>250630</v>
      </c>
      <c r="G16" s="74">
        <f>+F16/$F$15</f>
        <v>0.15956376693490884</v>
      </c>
    </row>
    <row r="17" spans="2:7" x14ac:dyDescent="0.2">
      <c r="B17" s="24" t="s">
        <v>11</v>
      </c>
      <c r="C17" s="71">
        <f>D17+F17</f>
        <v>2058254</v>
      </c>
      <c r="D17" s="72">
        <v>1156659</v>
      </c>
      <c r="E17" s="73">
        <f>+D17/$D$15</f>
        <v>0.45315442625763919</v>
      </c>
      <c r="F17" s="72">
        <v>901595</v>
      </c>
      <c r="G17" s="74">
        <f t="shared" ref="G17:G20" si="0">+F17/$F$15</f>
        <v>0.5740010950392177</v>
      </c>
    </row>
    <row r="18" spans="2:7" x14ac:dyDescent="0.2">
      <c r="B18" s="24" t="s">
        <v>12</v>
      </c>
      <c r="C18" s="71">
        <f t="shared" ref="C18:C20" si="1">D18+F18</f>
        <v>650688</v>
      </c>
      <c r="D18" s="72">
        <v>375513</v>
      </c>
      <c r="E18" s="73">
        <f>+D18/$D$15</f>
        <v>0.14711801669055863</v>
      </c>
      <c r="F18" s="72">
        <v>275175</v>
      </c>
      <c r="G18" s="74">
        <f t="shared" si="0"/>
        <v>0.17519035856167872</v>
      </c>
    </row>
    <row r="19" spans="2:7" ht="15" customHeight="1" x14ac:dyDescent="0.2">
      <c r="B19" s="24" t="s">
        <v>13</v>
      </c>
      <c r="C19" s="71">
        <f t="shared" si="1"/>
        <v>226776</v>
      </c>
      <c r="D19" s="72">
        <v>119897</v>
      </c>
      <c r="E19" s="73">
        <f>+D19/$D$15</f>
        <v>4.6973097728035804E-2</v>
      </c>
      <c r="F19" s="72">
        <v>106879</v>
      </c>
      <c r="G19" s="74">
        <f t="shared" si="0"/>
        <v>6.8044591015585215E-2</v>
      </c>
    </row>
    <row r="20" spans="2:7" x14ac:dyDescent="0.2">
      <c r="B20" s="29" t="s">
        <v>14</v>
      </c>
      <c r="C20" s="75">
        <f t="shared" si="1"/>
        <v>49100</v>
      </c>
      <c r="D20" s="76">
        <v>12659</v>
      </c>
      <c r="E20" s="77">
        <f>+D20/$D$15</f>
        <v>4.9595272954219474E-3</v>
      </c>
      <c r="F20" s="76">
        <v>36441</v>
      </c>
      <c r="G20" s="78">
        <f t="shared" si="0"/>
        <v>2.3200188448609556E-2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85" orientation="landscape" r:id="rId1"/>
  <rowBreaks count="1" manualBreakCount="1">
    <brk id="41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B1:H40"/>
  <sheetViews>
    <sheetView showGridLines="0" view="pageBreakPreview" topLeftCell="A22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18</v>
      </c>
      <c r="C10" s="179"/>
      <c r="D10" s="179"/>
      <c r="E10" s="179"/>
      <c r="F10" s="179"/>
      <c r="G10" s="180"/>
    </row>
    <row r="11" spans="2:8" ht="15.75" x14ac:dyDescent="0.25">
      <c r="B11" s="178" t="s">
        <v>30</v>
      </c>
      <c r="C11" s="179"/>
      <c r="D11" s="179"/>
      <c r="E11" s="179"/>
      <c r="F11" s="179"/>
      <c r="G11" s="180"/>
    </row>
    <row r="12" spans="2:8" ht="5.25" customHeight="1" x14ac:dyDescent="0.2">
      <c r="B12" s="12"/>
      <c r="C12" s="13"/>
      <c r="D12" s="13"/>
      <c r="E12" s="13"/>
      <c r="F12" s="13"/>
      <c r="G12" s="41"/>
    </row>
    <row r="13" spans="2:8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4323590</v>
      </c>
      <c r="D15" s="21">
        <f>SUM(D16:D20)</f>
        <v>2682376</v>
      </c>
      <c r="E15" s="42">
        <f>SUM(E16:E20)</f>
        <v>1</v>
      </c>
      <c r="F15" s="21">
        <f>SUM(F16:F20)</f>
        <v>1641214</v>
      </c>
      <c r="G15" s="43">
        <f>SUM(G16:G20)</f>
        <v>1</v>
      </c>
    </row>
    <row r="16" spans="2:8" ht="15" customHeight="1" x14ac:dyDescent="0.2">
      <c r="B16" s="24" t="s">
        <v>10</v>
      </c>
      <c r="C16" s="71">
        <f>D16+F16</f>
        <v>1185373</v>
      </c>
      <c r="D16" s="72">
        <v>921336</v>
      </c>
      <c r="E16" s="73">
        <f>+D16/$D$15</f>
        <v>0.34347757361384085</v>
      </c>
      <c r="F16" s="72">
        <v>264037</v>
      </c>
      <c r="G16" s="74">
        <f>+F16/$F$15</f>
        <v>0.16087908097298706</v>
      </c>
    </row>
    <row r="17" spans="2:7" x14ac:dyDescent="0.2">
      <c r="B17" s="24" t="s">
        <v>11</v>
      </c>
      <c r="C17" s="71">
        <f>D17+F17</f>
        <v>2152947</v>
      </c>
      <c r="D17" s="72">
        <v>1220871</v>
      </c>
      <c r="E17" s="73">
        <f>+D17/$D$15</f>
        <v>0.45514536366266323</v>
      </c>
      <c r="F17" s="72">
        <v>932076</v>
      </c>
      <c r="G17" s="74">
        <f t="shared" ref="G17:G20" si="0">+F17/$F$15</f>
        <v>0.56791862609019905</v>
      </c>
    </row>
    <row r="18" spans="2:7" x14ac:dyDescent="0.2">
      <c r="B18" s="24" t="s">
        <v>12</v>
      </c>
      <c r="C18" s="71">
        <f t="shared" ref="C18:C20" si="1">D18+F18</f>
        <v>690372</v>
      </c>
      <c r="D18" s="72">
        <v>398025</v>
      </c>
      <c r="E18" s="73">
        <f>+D18/$D$15</f>
        <v>0.14838523756550162</v>
      </c>
      <c r="F18" s="72">
        <v>292347</v>
      </c>
      <c r="G18" s="74">
        <f t="shared" si="0"/>
        <v>0.17812850731227006</v>
      </c>
    </row>
    <row r="19" spans="2:7" ht="15" customHeight="1" x14ac:dyDescent="0.2">
      <c r="B19" s="24" t="s">
        <v>13</v>
      </c>
      <c r="C19" s="71">
        <f t="shared" si="1"/>
        <v>244285</v>
      </c>
      <c r="D19" s="72">
        <v>129105</v>
      </c>
      <c r="E19" s="73">
        <f>+D19/$D$15</f>
        <v>4.8130836243688434E-2</v>
      </c>
      <c r="F19" s="72">
        <v>115180</v>
      </c>
      <c r="G19" s="74">
        <f t="shared" si="0"/>
        <v>7.0179757179746213E-2</v>
      </c>
    </row>
    <row r="20" spans="2:7" x14ac:dyDescent="0.2">
      <c r="B20" s="29" t="s">
        <v>14</v>
      </c>
      <c r="C20" s="75">
        <f t="shared" si="1"/>
        <v>50613</v>
      </c>
      <c r="D20" s="76">
        <v>13039</v>
      </c>
      <c r="E20" s="77">
        <f>+D20/$D$15</f>
        <v>4.8609889143058247E-3</v>
      </c>
      <c r="F20" s="76">
        <v>37574</v>
      </c>
      <c r="G20" s="78">
        <f t="shared" si="0"/>
        <v>2.2894028444797571E-2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85" orientation="landscape" r:id="rId1"/>
  <rowBreaks count="1" manualBreakCount="1">
    <brk id="41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1:N40"/>
  <sheetViews>
    <sheetView showGridLines="0" view="pageBreakPreview" topLeftCell="A16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31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SUM(C16:C20)</f>
        <v>4095171</v>
      </c>
      <c r="D15" s="21">
        <f>SUM(D16:D20)</f>
        <v>1910229</v>
      </c>
      <c r="E15" s="42">
        <f>SUM(E16:E20)</f>
        <v>1.0000000000000002</v>
      </c>
      <c r="F15" s="21">
        <f>SUM(F16:F20)</f>
        <v>2184942</v>
      </c>
      <c r="G15" s="43">
        <f>SUM(G16:G20)</f>
        <v>1</v>
      </c>
    </row>
    <row r="16" spans="2:14" ht="15" customHeight="1" x14ac:dyDescent="0.2">
      <c r="B16" s="24" t="s">
        <v>10</v>
      </c>
      <c r="C16" s="71">
        <f>D16+F16</f>
        <v>1126073</v>
      </c>
      <c r="D16" s="72">
        <v>250846</v>
      </c>
      <c r="E16" s="73">
        <f>+D16/$D$15</f>
        <v>0.13131723997489306</v>
      </c>
      <c r="F16" s="72">
        <v>875227</v>
      </c>
      <c r="G16" s="74">
        <f>+F16/$F$15</f>
        <v>0.40057218910158715</v>
      </c>
    </row>
    <row r="17" spans="2:7" x14ac:dyDescent="0.2">
      <c r="B17" s="24" t="s">
        <v>11</v>
      </c>
      <c r="C17" s="71">
        <f>D17+F17</f>
        <v>2039146</v>
      </c>
      <c r="D17" s="72">
        <v>1139052</v>
      </c>
      <c r="E17" s="73">
        <f>+D17/$D$15</f>
        <v>0.59629081120640515</v>
      </c>
      <c r="F17" s="72">
        <v>900094</v>
      </c>
      <c r="G17" s="74">
        <f t="shared" ref="G17:G20" si="0">+F17/$F$15</f>
        <v>0.41195326924009884</v>
      </c>
    </row>
    <row r="18" spans="2:7" x14ac:dyDescent="0.2">
      <c r="B18" s="24" t="s">
        <v>12</v>
      </c>
      <c r="C18" s="71">
        <f t="shared" ref="C18:C20" si="1">D18+F18</f>
        <v>653341</v>
      </c>
      <c r="D18" s="72">
        <v>376767</v>
      </c>
      <c r="E18" s="73">
        <f>+D18/$D$15</f>
        <v>0.19723656168972412</v>
      </c>
      <c r="F18" s="72">
        <v>276574</v>
      </c>
      <c r="G18" s="74">
        <f t="shared" si="0"/>
        <v>0.12658184976992523</v>
      </c>
    </row>
    <row r="19" spans="2:7" ht="15" customHeight="1" x14ac:dyDescent="0.2">
      <c r="B19" s="24" t="s">
        <v>13</v>
      </c>
      <c r="C19" s="71">
        <f t="shared" si="1"/>
        <v>227435</v>
      </c>
      <c r="D19" s="72">
        <v>107084</v>
      </c>
      <c r="E19" s="73">
        <f>+D19/$D$15</f>
        <v>5.6058200351894981E-2</v>
      </c>
      <c r="F19" s="72">
        <v>120351</v>
      </c>
      <c r="G19" s="74">
        <f t="shared" si="0"/>
        <v>5.5082011330277875E-2</v>
      </c>
    </row>
    <row r="20" spans="2:7" x14ac:dyDescent="0.2">
      <c r="B20" s="29" t="s">
        <v>14</v>
      </c>
      <c r="C20" s="75">
        <f t="shared" si="1"/>
        <v>49176</v>
      </c>
      <c r="D20" s="76">
        <v>36480</v>
      </c>
      <c r="E20" s="77">
        <f>+D20/$D$15</f>
        <v>1.9097186777082747E-2</v>
      </c>
      <c r="F20" s="76">
        <v>12696</v>
      </c>
      <c r="G20" s="78">
        <f t="shared" si="0"/>
        <v>5.810680558110925E-3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85" orientation="landscape" r:id="rId1"/>
  <rowBreaks count="1" manualBreakCount="1">
    <brk id="41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32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SUM(C16:C20)</f>
        <v>4802857</v>
      </c>
      <c r="D15" s="21">
        <f>SUM(D16:D20)</f>
        <v>3006041</v>
      </c>
      <c r="E15" s="42">
        <f>SUM(E16:E20)</f>
        <v>1</v>
      </c>
      <c r="F15" s="21">
        <f>SUM(F16:F20)</f>
        <v>1796816</v>
      </c>
      <c r="G15" s="43">
        <f>SUM(G16:G20)</f>
        <v>1</v>
      </c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f>D16+F16</f>
        <v>1331577</v>
      </c>
      <c r="D16" s="72">
        <v>1036839</v>
      </c>
      <c r="E16" s="73">
        <f>+D16/$D$15</f>
        <v>0.34491844921609521</v>
      </c>
      <c r="F16" s="72">
        <v>294738</v>
      </c>
      <c r="G16" s="74">
        <f>+F16/$F$15</f>
        <v>0.16403349035182233</v>
      </c>
    </row>
    <row r="17" spans="2:7" x14ac:dyDescent="0.2">
      <c r="B17" s="24" t="s">
        <v>11</v>
      </c>
      <c r="C17" s="71">
        <f>D17+F17</f>
        <v>2347986</v>
      </c>
      <c r="D17" s="72">
        <v>1347711</v>
      </c>
      <c r="E17" s="73">
        <f>+D17/$D$15</f>
        <v>0.44833420435715948</v>
      </c>
      <c r="F17" s="72">
        <v>1000275</v>
      </c>
      <c r="G17" s="74">
        <f t="shared" ref="G17:G20" si="0">+F17/$F$15</f>
        <v>0.55669306150434994</v>
      </c>
    </row>
    <row r="18" spans="2:7" x14ac:dyDescent="0.2">
      <c r="B18" s="24" t="s">
        <v>12</v>
      </c>
      <c r="C18" s="71">
        <f>D18+F18</f>
        <v>784468</v>
      </c>
      <c r="D18" s="72">
        <v>454496</v>
      </c>
      <c r="E18" s="73">
        <f>+D18/$D$15</f>
        <v>0.15119421192192656</v>
      </c>
      <c r="F18" s="72">
        <v>329972</v>
      </c>
      <c r="G18" s="74">
        <f t="shared" si="0"/>
        <v>0.18364262116989163</v>
      </c>
    </row>
    <row r="19" spans="2:7" ht="15" customHeight="1" x14ac:dyDescent="0.2">
      <c r="B19" s="24" t="s">
        <v>13</v>
      </c>
      <c r="C19" s="71">
        <f>D19+F19</f>
        <v>284063</v>
      </c>
      <c r="D19" s="72">
        <v>152421</v>
      </c>
      <c r="E19" s="73">
        <f>+D19/$D$15</f>
        <v>5.0704897238593886E-2</v>
      </c>
      <c r="F19" s="72">
        <v>131642</v>
      </c>
      <c r="G19" s="74">
        <f t="shared" si="0"/>
        <v>7.3264040391447988E-2</v>
      </c>
    </row>
    <row r="20" spans="2:7" x14ac:dyDescent="0.2">
      <c r="B20" s="29" t="s">
        <v>14</v>
      </c>
      <c r="C20" s="75">
        <f>D20+F20</f>
        <v>54763</v>
      </c>
      <c r="D20" s="76">
        <v>14574</v>
      </c>
      <c r="E20" s="77">
        <f>+D20/$D$15</f>
        <v>4.8482372662249119E-3</v>
      </c>
      <c r="F20" s="76">
        <v>40189</v>
      </c>
      <c r="G20" s="78">
        <f t="shared" si="0"/>
        <v>2.2366786582488134E-2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95" orientation="landscape" r:id="rId1"/>
  <rowBreaks count="1" manualBreakCount="1">
    <brk id="41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33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5025245</v>
      </c>
      <c r="D15" s="21">
        <v>3160900</v>
      </c>
      <c r="E15" s="42">
        <v>1</v>
      </c>
      <c r="F15" s="21">
        <v>1864345</v>
      </c>
      <c r="G15" s="43">
        <v>1</v>
      </c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v>1399500</v>
      </c>
      <c r="D16" s="72">
        <v>1089002</v>
      </c>
      <c r="E16" s="73">
        <v>0.34452276250435004</v>
      </c>
      <c r="F16" s="72">
        <v>310498</v>
      </c>
      <c r="G16" s="74">
        <v>0.16654535507108395</v>
      </c>
      <c r="J16" s="79"/>
    </row>
    <row r="17" spans="2:10" x14ac:dyDescent="0.2">
      <c r="B17" s="24" t="s">
        <v>11</v>
      </c>
      <c r="C17" s="71">
        <v>2440870</v>
      </c>
      <c r="D17" s="72">
        <v>1413114</v>
      </c>
      <c r="E17" s="73">
        <v>0.44706064728400141</v>
      </c>
      <c r="F17" s="72">
        <v>1027756</v>
      </c>
      <c r="G17" s="74">
        <v>0.55126921251163274</v>
      </c>
      <c r="J17" s="79"/>
    </row>
    <row r="18" spans="2:10" x14ac:dyDescent="0.2">
      <c r="B18" s="24" t="s">
        <v>12</v>
      </c>
      <c r="C18" s="71">
        <v>827171</v>
      </c>
      <c r="D18" s="72">
        <v>480857</v>
      </c>
      <c r="E18" s="73">
        <v>0.15212660950994969</v>
      </c>
      <c r="F18" s="72">
        <v>346314</v>
      </c>
      <c r="G18" s="74">
        <v>0.18575639165497801</v>
      </c>
      <c r="J18" s="79"/>
    </row>
    <row r="19" spans="2:10" ht="15" customHeight="1" x14ac:dyDescent="0.2">
      <c r="B19" s="24" t="s">
        <v>13</v>
      </c>
      <c r="C19" s="71">
        <v>301092</v>
      </c>
      <c r="D19" s="72">
        <v>162399</v>
      </c>
      <c r="E19" s="73">
        <v>5.1377455787908505E-2</v>
      </c>
      <c r="F19" s="72">
        <v>138693</v>
      </c>
      <c r="G19" s="74">
        <v>7.4392346910040791E-2</v>
      </c>
      <c r="J19" s="79"/>
    </row>
    <row r="20" spans="2:10" x14ac:dyDescent="0.2">
      <c r="B20" s="29" t="s">
        <v>14</v>
      </c>
      <c r="C20" s="75">
        <v>56612</v>
      </c>
      <c r="D20" s="76">
        <v>15528</v>
      </c>
      <c r="E20" s="77">
        <v>4.9125249137903764E-3</v>
      </c>
      <c r="F20" s="76">
        <v>41084</v>
      </c>
      <c r="G20" s="78">
        <v>2.2036693852264467E-2</v>
      </c>
      <c r="J20" s="79"/>
    </row>
    <row r="21" spans="2:10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95" orientation="landscape" r:id="rId1"/>
  <rowBreaks count="1" manualBreakCount="1">
    <brk id="41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34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5298601</v>
      </c>
      <c r="D15" s="21">
        <v>3343005</v>
      </c>
      <c r="E15" s="42">
        <v>1</v>
      </c>
      <c r="F15" s="21">
        <v>1955596</v>
      </c>
      <c r="G15" s="43">
        <v>1</v>
      </c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v>1480424</v>
      </c>
      <c r="D16" s="72">
        <v>1151157</v>
      </c>
      <c r="E16" s="73">
        <v>0.34452276250435004</v>
      </c>
      <c r="F16" s="72">
        <v>329267</v>
      </c>
      <c r="G16" s="74">
        <v>0.16654535507108395</v>
      </c>
      <c r="J16" s="79"/>
    </row>
    <row r="17" spans="2:10" x14ac:dyDescent="0.2">
      <c r="B17" s="24" t="s">
        <v>11</v>
      </c>
      <c r="C17" s="71">
        <v>2563578</v>
      </c>
      <c r="D17" s="72">
        <v>1489789</v>
      </c>
      <c r="E17" s="73">
        <v>0.44706064728400141</v>
      </c>
      <c r="F17" s="72">
        <v>1073789</v>
      </c>
      <c r="G17" s="74">
        <v>0.55126921251163274</v>
      </c>
      <c r="J17" s="79"/>
    </row>
    <row r="18" spans="2:10" x14ac:dyDescent="0.2">
      <c r="B18" s="24" t="s">
        <v>12</v>
      </c>
      <c r="C18" s="71">
        <v>872626</v>
      </c>
      <c r="D18" s="72">
        <v>510555</v>
      </c>
      <c r="E18" s="73">
        <v>0.15212660950994969</v>
      </c>
      <c r="F18" s="72">
        <v>362071</v>
      </c>
      <c r="G18" s="74">
        <v>0.18575639165497801</v>
      </c>
      <c r="J18" s="79"/>
    </row>
    <row r="19" spans="2:10" ht="15" customHeight="1" x14ac:dyDescent="0.2">
      <c r="B19" s="24" t="s">
        <v>13</v>
      </c>
      <c r="C19" s="71">
        <v>323268</v>
      </c>
      <c r="D19" s="72">
        <v>174861</v>
      </c>
      <c r="E19" s="73">
        <v>5.1377455787908505E-2</v>
      </c>
      <c r="F19" s="72">
        <v>148407</v>
      </c>
      <c r="G19" s="74">
        <v>7.4392346910040791E-2</v>
      </c>
      <c r="J19" s="79"/>
    </row>
    <row r="20" spans="2:10" x14ac:dyDescent="0.2">
      <c r="B20" s="29" t="s">
        <v>14</v>
      </c>
      <c r="C20" s="75">
        <v>58705</v>
      </c>
      <c r="D20" s="76">
        <v>16643</v>
      </c>
      <c r="E20" s="77">
        <v>4.9125249137903764E-3</v>
      </c>
      <c r="F20" s="76">
        <v>42062</v>
      </c>
      <c r="G20" s="78">
        <v>2.2036693852264467E-2</v>
      </c>
      <c r="J20" s="79"/>
    </row>
    <row r="21" spans="2:10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90" orientation="landscape" r:id="rId1"/>
  <rowBreaks count="1" manualBreakCount="1">
    <brk id="41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35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5499507</v>
      </c>
      <c r="D15" s="21">
        <v>3478580</v>
      </c>
      <c r="E15" s="42">
        <v>1</v>
      </c>
      <c r="F15" s="21">
        <v>2020927</v>
      </c>
      <c r="G15" s="43">
        <v>1</v>
      </c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v>1548226</v>
      </c>
      <c r="D16" s="72">
        <v>1203221</v>
      </c>
      <c r="E16" s="73">
        <v>0.34452276250435004</v>
      </c>
      <c r="F16" s="72">
        <v>345005</v>
      </c>
      <c r="G16" s="74">
        <v>0.16654535507108395</v>
      </c>
      <c r="J16" s="79"/>
    </row>
    <row r="17" spans="2:10" x14ac:dyDescent="0.2">
      <c r="B17" s="24" t="s">
        <v>11</v>
      </c>
      <c r="C17" s="71">
        <v>2664833</v>
      </c>
      <c r="D17" s="72">
        <v>1555631</v>
      </c>
      <c r="E17" s="73">
        <v>0.44706064728400141</v>
      </c>
      <c r="F17" s="72">
        <v>1109202</v>
      </c>
      <c r="G17" s="74">
        <v>0.55126921251163274</v>
      </c>
      <c r="J17" s="79"/>
    </row>
    <row r="18" spans="2:10" x14ac:dyDescent="0.2">
      <c r="B18" s="24" t="s">
        <v>12</v>
      </c>
      <c r="C18" s="71">
        <v>885977</v>
      </c>
      <c r="D18" s="72">
        <v>518123</v>
      </c>
      <c r="E18" s="73">
        <v>0.15212660950994969</v>
      </c>
      <c r="F18" s="72">
        <v>367854</v>
      </c>
      <c r="G18" s="74">
        <v>0.18575639165497801</v>
      </c>
      <c r="J18" s="79"/>
    </row>
    <row r="19" spans="2:10" ht="15" customHeight="1" x14ac:dyDescent="0.2">
      <c r="B19" s="24" t="s">
        <v>13</v>
      </c>
      <c r="C19" s="71">
        <v>340763</v>
      </c>
      <c r="D19" s="72">
        <v>184364</v>
      </c>
      <c r="E19" s="73">
        <v>5.1377455787908505E-2</v>
      </c>
      <c r="F19" s="72">
        <v>156399</v>
      </c>
      <c r="G19" s="74">
        <v>7.4392346910040791E-2</v>
      </c>
      <c r="J19" s="79"/>
    </row>
    <row r="20" spans="2:10" x14ac:dyDescent="0.2">
      <c r="B20" s="29" t="s">
        <v>14</v>
      </c>
      <c r="C20" s="75">
        <v>59708</v>
      </c>
      <c r="D20" s="76">
        <v>17241</v>
      </c>
      <c r="E20" s="77">
        <v>4.9125249137903764E-3</v>
      </c>
      <c r="F20" s="76">
        <v>42467</v>
      </c>
      <c r="G20" s="78">
        <v>2.2036693852264467E-2</v>
      </c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92" orientation="landscape" r:id="rId1"/>
  <rowBreaks count="1" manualBreakCount="1">
    <brk id="41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37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5778309</v>
      </c>
      <c r="D15" s="21">
        <v>3660706</v>
      </c>
      <c r="E15" s="42">
        <v>1</v>
      </c>
      <c r="F15" s="21">
        <v>2117603</v>
      </c>
      <c r="G15" s="43">
        <v>1</v>
      </c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v>1631594</v>
      </c>
      <c r="D16" s="72">
        <v>1261053</v>
      </c>
      <c r="E16" s="73">
        <v>0.34452276250435004</v>
      </c>
      <c r="F16" s="72">
        <v>370541</v>
      </c>
      <c r="G16" s="74">
        <v>0.16654535507108395</v>
      </c>
      <c r="J16" s="79"/>
    </row>
    <row r="17" spans="2:10" x14ac:dyDescent="0.2">
      <c r="B17" s="24" t="s">
        <v>11</v>
      </c>
      <c r="C17" s="71">
        <v>2788457</v>
      </c>
      <c r="D17" s="72">
        <v>1636758</v>
      </c>
      <c r="E17" s="73">
        <v>0.44706064728400141</v>
      </c>
      <c r="F17" s="72">
        <v>1151699</v>
      </c>
      <c r="G17" s="74">
        <v>0.55126921251163274</v>
      </c>
      <c r="J17" s="79"/>
    </row>
    <row r="18" spans="2:10" x14ac:dyDescent="0.2">
      <c r="B18" s="24" t="s">
        <v>12</v>
      </c>
      <c r="C18" s="71">
        <v>932896</v>
      </c>
      <c r="D18" s="72">
        <v>547200</v>
      </c>
      <c r="E18" s="73">
        <v>0.15212660950994969</v>
      </c>
      <c r="F18" s="72">
        <v>385696</v>
      </c>
      <c r="G18" s="74">
        <v>0.18575639165497801</v>
      </c>
      <c r="J18" s="79"/>
    </row>
    <row r="19" spans="2:10" ht="15" customHeight="1" x14ac:dyDescent="0.2">
      <c r="B19" s="24" t="s">
        <v>13</v>
      </c>
      <c r="C19" s="71">
        <v>364081</v>
      </c>
      <c r="D19" s="72">
        <v>197391</v>
      </c>
      <c r="E19" s="73">
        <v>5.1377455787908505E-2</v>
      </c>
      <c r="F19" s="72">
        <v>166690</v>
      </c>
      <c r="G19" s="74">
        <v>7.4392346910040791E-2</v>
      </c>
      <c r="J19" s="79"/>
    </row>
    <row r="20" spans="2:10" x14ac:dyDescent="0.2">
      <c r="B20" s="29" t="s">
        <v>14</v>
      </c>
      <c r="C20" s="75">
        <v>61281</v>
      </c>
      <c r="D20" s="76">
        <v>18304</v>
      </c>
      <c r="E20" s="77">
        <v>4.9125249137903764E-3</v>
      </c>
      <c r="F20" s="76">
        <v>42977</v>
      </c>
      <c r="G20" s="78">
        <v>2.2036693852264467E-2</v>
      </c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92" orientation="landscape" r:id="rId1"/>
  <rowBreaks count="1" manualBreakCount="1">
    <brk id="41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38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6045503</v>
      </c>
      <c r="D15" s="21">
        <v>3839449</v>
      </c>
      <c r="E15" s="42">
        <v>1</v>
      </c>
      <c r="F15" s="21">
        <v>2206054</v>
      </c>
      <c r="G15" s="43">
        <v>1</v>
      </c>
      <c r="I15" s="80"/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v>1714461</v>
      </c>
      <c r="D16" s="72">
        <v>1323184</v>
      </c>
      <c r="E16" s="73">
        <v>0.34462861728336541</v>
      </c>
      <c r="F16" s="72">
        <v>391277</v>
      </c>
      <c r="G16" s="74">
        <v>0.17736510529660651</v>
      </c>
      <c r="I16" s="80"/>
      <c r="J16" s="79"/>
    </row>
    <row r="17" spans="2:10" x14ac:dyDescent="0.2">
      <c r="B17" s="24" t="s">
        <v>11</v>
      </c>
      <c r="C17" s="71">
        <v>2897753</v>
      </c>
      <c r="D17" s="72">
        <v>1708894</v>
      </c>
      <c r="E17" s="73">
        <v>0.44508834470779529</v>
      </c>
      <c r="F17" s="72">
        <v>1188859</v>
      </c>
      <c r="G17" s="74">
        <v>0.53890747914602277</v>
      </c>
      <c r="I17" s="80"/>
      <c r="J17" s="79"/>
    </row>
    <row r="18" spans="2:10" x14ac:dyDescent="0.2">
      <c r="B18" s="24" t="s">
        <v>12</v>
      </c>
      <c r="C18" s="71">
        <v>980276</v>
      </c>
      <c r="D18" s="72">
        <v>576075</v>
      </c>
      <c r="E18" s="73">
        <v>0.15004106057926542</v>
      </c>
      <c r="F18" s="72">
        <v>404201</v>
      </c>
      <c r="G18" s="74">
        <v>0.18322352943309639</v>
      </c>
      <c r="I18" s="80"/>
      <c r="J18" s="79"/>
    </row>
    <row r="19" spans="2:10" ht="15" customHeight="1" x14ac:dyDescent="0.2">
      <c r="B19" s="24" t="s">
        <v>13</v>
      </c>
      <c r="C19" s="71">
        <v>389786</v>
      </c>
      <c r="D19" s="72">
        <v>212158</v>
      </c>
      <c r="E19" s="73">
        <v>5.5257408029120846E-2</v>
      </c>
      <c r="F19" s="72">
        <v>177628</v>
      </c>
      <c r="G19" s="74">
        <v>8.0518427926061648E-2</v>
      </c>
      <c r="I19" s="80"/>
      <c r="J19" s="79"/>
    </row>
    <row r="20" spans="2:10" x14ac:dyDescent="0.2">
      <c r="B20" s="29" t="s">
        <v>14</v>
      </c>
      <c r="C20" s="75">
        <v>63227</v>
      </c>
      <c r="D20" s="76">
        <v>19138</v>
      </c>
      <c r="E20" s="77">
        <v>4.9845694004530339E-3</v>
      </c>
      <c r="F20" s="76">
        <v>44089</v>
      </c>
      <c r="G20" s="78">
        <v>1.9985458198212736E-2</v>
      </c>
      <c r="I20" s="80"/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orientation="landscape" r:id="rId1"/>
  <rowBreaks count="1" manualBreakCount="1">
    <brk id="4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H40"/>
  <sheetViews>
    <sheetView showGridLines="0" view="pageBreakPreview" zoomScaleNormal="80" zoomScaleSheetLayoutView="100" workbookViewId="0">
      <selection activeCell="A22" sqref="A22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2</v>
      </c>
      <c r="C10" s="179"/>
      <c r="D10" s="179"/>
      <c r="E10" s="179"/>
      <c r="F10" s="179"/>
      <c r="G10" s="180"/>
    </row>
    <row r="11" spans="2:8" ht="15.75" x14ac:dyDescent="0.25">
      <c r="B11" s="178" t="s">
        <v>28</v>
      </c>
      <c r="C11" s="179"/>
      <c r="D11" s="179"/>
      <c r="E11" s="179"/>
      <c r="F11" s="179"/>
      <c r="G11" s="180"/>
    </row>
    <row r="12" spans="2:8" ht="5.25" customHeight="1" thickBot="1" x14ac:dyDescent="0.25">
      <c r="B12" s="15"/>
      <c r="C12" s="16"/>
      <c r="D12" s="16"/>
      <c r="E12" s="16"/>
      <c r="F12" s="16"/>
      <c r="G12" s="17"/>
    </row>
    <row r="13" spans="2:8" ht="31.5" customHeight="1" x14ac:dyDescent="0.2">
      <c r="B13" s="181" t="s">
        <v>3</v>
      </c>
      <c r="C13" s="183" t="s">
        <v>4</v>
      </c>
      <c r="D13" s="185" t="s">
        <v>5</v>
      </c>
      <c r="E13" s="185"/>
      <c r="F13" s="185" t="s">
        <v>6</v>
      </c>
      <c r="G13" s="186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2305921</v>
      </c>
      <c r="D15" s="21">
        <f>SUM(D16:D20)</f>
        <v>1356783</v>
      </c>
      <c r="E15" s="22">
        <f>SUM(E16:E20)</f>
        <v>1</v>
      </c>
      <c r="F15" s="21">
        <f>SUM(F16:F20)</f>
        <v>948984</v>
      </c>
      <c r="G15" s="23">
        <f>SUM(G16:G20)</f>
        <v>1</v>
      </c>
    </row>
    <row r="16" spans="2:8" ht="15" customHeight="1" x14ac:dyDescent="0.2">
      <c r="B16" s="24" t="s">
        <v>10</v>
      </c>
      <c r="C16" s="25">
        <v>599435</v>
      </c>
      <c r="D16" s="26">
        <v>458030</v>
      </c>
      <c r="E16" s="27">
        <f>D16/$D$15</f>
        <v>0.33758530288189048</v>
      </c>
      <c r="F16" s="26">
        <v>141251</v>
      </c>
      <c r="G16" s="28">
        <f>F16/$F$15</f>
        <v>0.14884444837847635</v>
      </c>
    </row>
    <row r="17" spans="2:7" x14ac:dyDescent="0.2">
      <c r="B17" s="24" t="s">
        <v>11</v>
      </c>
      <c r="C17" s="25">
        <v>1225552</v>
      </c>
      <c r="D17" s="26">
        <v>636774</v>
      </c>
      <c r="E17" s="27">
        <f>D17/$D$15</f>
        <v>0.4693263403211862</v>
      </c>
      <c r="F17" s="26">
        <v>588778</v>
      </c>
      <c r="G17" s="28">
        <f>F17/$F$15</f>
        <v>0.62042984918607691</v>
      </c>
    </row>
    <row r="18" spans="2:7" x14ac:dyDescent="0.2">
      <c r="B18" s="24" t="s">
        <v>12</v>
      </c>
      <c r="C18" s="25">
        <v>390761</v>
      </c>
      <c r="D18" s="26">
        <v>218354</v>
      </c>
      <c r="E18" s="27">
        <f>D18/$D$15</f>
        <v>0.16093509426341573</v>
      </c>
      <c r="F18" s="26">
        <v>172407</v>
      </c>
      <c r="G18" s="28">
        <f>F18/$F$15</f>
        <v>0.18167534963708556</v>
      </c>
    </row>
    <row r="19" spans="2:7" ht="15" customHeight="1" x14ac:dyDescent="0.2">
      <c r="B19" s="24" t="s">
        <v>13</v>
      </c>
      <c r="C19" s="25">
        <v>78933</v>
      </c>
      <c r="D19" s="26">
        <v>42412</v>
      </c>
      <c r="E19" s="27">
        <f>D19/$D$15</f>
        <v>3.1259236001630324E-2</v>
      </c>
      <c r="F19" s="26">
        <v>36521</v>
      </c>
      <c r="G19" s="28">
        <f>F19/$F$15</f>
        <v>3.8484315857801606E-2</v>
      </c>
    </row>
    <row r="20" spans="2:7" x14ac:dyDescent="0.2">
      <c r="B20" s="29" t="s">
        <v>14</v>
      </c>
      <c r="C20" s="30">
        <v>11240</v>
      </c>
      <c r="D20" s="31">
        <v>1213</v>
      </c>
      <c r="E20" s="32">
        <f>D20/$D$15</f>
        <v>8.9402653187724192E-4</v>
      </c>
      <c r="F20" s="31">
        <v>10027</v>
      </c>
      <c r="G20" s="33">
        <f>F20/$F$15</f>
        <v>1.0566036940559588E-2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85" orientation="landscape" r:id="rId1"/>
  <rowBreaks count="1" manualBreakCount="1">
    <brk id="41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B1:N40"/>
  <sheetViews>
    <sheetView showGridLines="0" view="pageBreakPreview" zoomScaleNormal="80" zoomScaleSheetLayoutView="100" workbookViewId="0">
      <selection activeCell="F18" sqref="F18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39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6304576</v>
      </c>
      <c r="D15" s="21">
        <f>+SUM(D16:D20)</f>
        <v>4012956</v>
      </c>
      <c r="E15" s="42">
        <v>1</v>
      </c>
      <c r="F15" s="21">
        <f>+SUM(F16:F20)</f>
        <v>2291620</v>
      </c>
      <c r="G15" s="43">
        <v>1</v>
      </c>
      <c r="I15" s="80"/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f>+D16+F16</f>
        <v>1794452</v>
      </c>
      <c r="D16" s="72">
        <v>1382651</v>
      </c>
      <c r="E16" s="73">
        <f>+D16/$D$15</f>
        <v>0.34454676303453113</v>
      </c>
      <c r="F16" s="72">
        <v>411801</v>
      </c>
      <c r="G16" s="74">
        <f>+F16/$F$15</f>
        <v>0.17969864113596495</v>
      </c>
      <c r="I16" s="80"/>
      <c r="J16" s="79"/>
    </row>
    <row r="17" spans="2:10" x14ac:dyDescent="0.2">
      <c r="B17" s="24" t="s">
        <v>11</v>
      </c>
      <c r="C17" s="71">
        <f>+D17+F17</f>
        <v>3007189</v>
      </c>
      <c r="D17" s="72">
        <v>1778677</v>
      </c>
      <c r="E17" s="73">
        <f t="shared" ref="E17:E19" si="0">+D17/$D$15</f>
        <v>0.44323361631675007</v>
      </c>
      <c r="F17" s="72">
        <v>1228512</v>
      </c>
      <c r="G17" s="74">
        <f t="shared" ref="G17:G18" si="1">+F17/$F$15</f>
        <v>0.53608888035538182</v>
      </c>
      <c r="I17" s="80"/>
      <c r="J17" s="79"/>
    </row>
    <row r="18" spans="2:10" x14ac:dyDescent="0.2">
      <c r="B18" s="24" t="s">
        <v>12</v>
      </c>
      <c r="C18" s="71">
        <f>+D18+F18</f>
        <v>1026056</v>
      </c>
      <c r="D18" s="72">
        <v>607544</v>
      </c>
      <c r="E18" s="73">
        <f t="shared" si="0"/>
        <v>0.15139562955586855</v>
      </c>
      <c r="F18" s="72">
        <v>418512</v>
      </c>
      <c r="G18" s="74">
        <f t="shared" si="1"/>
        <v>0.18262713713442891</v>
      </c>
      <c r="I18" s="80"/>
      <c r="J18" s="79"/>
    </row>
    <row r="19" spans="2:10" ht="15" customHeight="1" x14ac:dyDescent="0.2">
      <c r="B19" s="24" t="s">
        <v>13</v>
      </c>
      <c r="C19" s="71">
        <f>+D19+F19</f>
        <v>412051</v>
      </c>
      <c r="D19" s="72">
        <v>224240</v>
      </c>
      <c r="E19" s="73">
        <f t="shared" si="0"/>
        <v>5.5879007893433169E-2</v>
      </c>
      <c r="F19" s="72">
        <v>187811</v>
      </c>
      <c r="G19" s="74">
        <f>+F19/$F$15</f>
        <v>8.1955559822309107E-2</v>
      </c>
      <c r="I19" s="80"/>
      <c r="J19" s="79"/>
    </row>
    <row r="20" spans="2:10" x14ac:dyDescent="0.2">
      <c r="B20" s="29" t="s">
        <v>14</v>
      </c>
      <c r="C20" s="75">
        <f>+D20+F20</f>
        <v>64828</v>
      </c>
      <c r="D20" s="76">
        <v>19844</v>
      </c>
      <c r="E20" s="81">
        <f>+D20/$D$15</f>
        <v>4.9449831994170879E-3</v>
      </c>
      <c r="F20" s="76">
        <v>44984</v>
      </c>
      <c r="G20" s="82">
        <f>+F20/$F$15</f>
        <v>1.9629781551915238E-2</v>
      </c>
      <c r="I20" s="80"/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orientation="landscape" r:id="rId1"/>
  <rowBreaks count="1" manualBreakCount="1">
    <brk id="41" max="8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40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6615437</v>
      </c>
      <c r="D15" s="21">
        <f>+SUM(D16:D20)</f>
        <v>4221761</v>
      </c>
      <c r="E15" s="42">
        <v>1</v>
      </c>
      <c r="F15" s="21">
        <f>+SUM(F16:F20)</f>
        <v>2393676</v>
      </c>
      <c r="G15" s="43">
        <v>1</v>
      </c>
      <c r="I15" s="80"/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f>+D16+F16</f>
        <v>1887217</v>
      </c>
      <c r="D16" s="72">
        <v>1449548</v>
      </c>
      <c r="E16" s="73">
        <f>+D16/$D$15</f>
        <v>0.34335150663431679</v>
      </c>
      <c r="F16" s="72">
        <v>437669</v>
      </c>
      <c r="G16" s="74">
        <f>+F16/$F$15</f>
        <v>0.18284387694909421</v>
      </c>
      <c r="I16" s="80"/>
      <c r="J16" s="79"/>
    </row>
    <row r="17" spans="2:10" x14ac:dyDescent="0.2">
      <c r="B17" s="24" t="s">
        <v>11</v>
      </c>
      <c r="C17" s="71">
        <f>+D17+F17</f>
        <v>3141828</v>
      </c>
      <c r="D17" s="72">
        <v>1866597</v>
      </c>
      <c r="E17" s="73">
        <f t="shared" ref="E17:E19" si="0">+D17/$D$15</f>
        <v>0.44213706081419579</v>
      </c>
      <c r="F17" s="72">
        <v>1275231</v>
      </c>
      <c r="G17" s="74">
        <f t="shared" ref="G17:G18" si="1">+F17/$F$15</f>
        <v>0.5327500463721907</v>
      </c>
      <c r="I17" s="80"/>
      <c r="J17" s="79"/>
    </row>
    <row r="18" spans="2:10" x14ac:dyDescent="0.2">
      <c r="B18" s="24" t="s">
        <v>12</v>
      </c>
      <c r="C18" s="71">
        <f>+D18+F18</f>
        <v>1079944</v>
      </c>
      <c r="D18" s="72">
        <v>644665</v>
      </c>
      <c r="E18" s="73">
        <f t="shared" si="0"/>
        <v>0.15270049630947843</v>
      </c>
      <c r="F18" s="72">
        <v>435279</v>
      </c>
      <c r="G18" s="74">
        <f t="shared" si="1"/>
        <v>0.18184541266236534</v>
      </c>
      <c r="I18" s="80"/>
      <c r="J18" s="79"/>
    </row>
    <row r="19" spans="2:10" ht="15" customHeight="1" x14ac:dyDescent="0.2">
      <c r="B19" s="24" t="s">
        <v>13</v>
      </c>
      <c r="C19" s="71">
        <f>+D19+F19</f>
        <v>439175</v>
      </c>
      <c r="D19" s="72">
        <v>239903</v>
      </c>
      <c r="E19" s="73">
        <f t="shared" si="0"/>
        <v>5.6825338999531239E-2</v>
      </c>
      <c r="F19" s="72">
        <v>199272</v>
      </c>
      <c r="G19" s="74">
        <f>+F19/$F$15</f>
        <v>8.3249362069051952E-2</v>
      </c>
      <c r="I19" s="80"/>
      <c r="J19" s="79"/>
    </row>
    <row r="20" spans="2:10" x14ac:dyDescent="0.2">
      <c r="B20" s="29" t="s">
        <v>14</v>
      </c>
      <c r="C20" s="75">
        <f>+D20+F20</f>
        <v>67273</v>
      </c>
      <c r="D20" s="76">
        <v>21048</v>
      </c>
      <c r="E20" s="81">
        <f>+D20/$D$15</f>
        <v>4.9855972424777241E-3</v>
      </c>
      <c r="F20" s="76">
        <v>46225</v>
      </c>
      <c r="G20" s="82">
        <f>+F20/$F$15</f>
        <v>1.9311301947297795E-2</v>
      </c>
      <c r="I20" s="80"/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orientation="landscape" r:id="rId1"/>
  <rowBreaks count="1" manualBreakCount="1">
    <brk id="41" max="8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41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6903180</v>
      </c>
      <c r="D15" s="21">
        <f>+SUM(D16:D20)</f>
        <v>4413002</v>
      </c>
      <c r="E15" s="42">
        <v>1</v>
      </c>
      <c r="F15" s="21">
        <f>+SUM(F16:F20)</f>
        <v>2490178</v>
      </c>
      <c r="G15" s="43">
        <v>1</v>
      </c>
      <c r="I15" s="80"/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f>+D16+F16</f>
        <v>1969624</v>
      </c>
      <c r="D16" s="72">
        <v>1511247</v>
      </c>
      <c r="E16" s="73">
        <f>+D16/$D$15</f>
        <v>0.34245327783671975</v>
      </c>
      <c r="F16" s="72">
        <v>458377</v>
      </c>
      <c r="G16" s="74">
        <f>+F16/$F$15</f>
        <v>0.18407398989148566</v>
      </c>
      <c r="I16" s="80"/>
      <c r="J16" s="79"/>
    </row>
    <row r="17" spans="2:10" x14ac:dyDescent="0.2">
      <c r="B17" s="24" t="s">
        <v>11</v>
      </c>
      <c r="C17" s="71">
        <f>+D17+F17</f>
        <v>3268817</v>
      </c>
      <c r="D17" s="72">
        <v>1945554</v>
      </c>
      <c r="E17" s="73">
        <f t="shared" ref="E17:E19" si="0">+D17/$D$15</f>
        <v>0.4408685969324283</v>
      </c>
      <c r="F17" s="72">
        <v>1323263</v>
      </c>
      <c r="G17" s="74">
        <f t="shared" ref="G17:G18" si="1">+F17/$F$15</f>
        <v>0.53139293656919306</v>
      </c>
      <c r="I17" s="80"/>
      <c r="J17" s="79"/>
    </row>
    <row r="18" spans="2:10" x14ac:dyDescent="0.2">
      <c r="B18" s="24" t="s">
        <v>12</v>
      </c>
      <c r="C18" s="71">
        <f>+D18+F18</f>
        <v>1130391</v>
      </c>
      <c r="D18" s="72">
        <v>679346</v>
      </c>
      <c r="E18" s="73">
        <f t="shared" si="0"/>
        <v>0.15394191980878322</v>
      </c>
      <c r="F18" s="72">
        <v>451045</v>
      </c>
      <c r="G18" s="74">
        <f t="shared" si="1"/>
        <v>0.18112962205914598</v>
      </c>
      <c r="I18" s="80"/>
      <c r="J18" s="79"/>
    </row>
    <row r="19" spans="2:10" ht="15" customHeight="1" x14ac:dyDescent="0.2">
      <c r="B19" s="24" t="s">
        <v>13</v>
      </c>
      <c r="C19" s="71">
        <f>+D19+F19</f>
        <v>465072</v>
      </c>
      <c r="D19" s="72">
        <v>254798</v>
      </c>
      <c r="E19" s="73">
        <f t="shared" si="0"/>
        <v>5.7738020513020391E-2</v>
      </c>
      <c r="F19" s="72">
        <v>210274</v>
      </c>
      <c r="G19" s="74">
        <f>+F19/$F$15</f>
        <v>8.4441353188406607E-2</v>
      </c>
      <c r="I19" s="80"/>
      <c r="J19" s="79"/>
    </row>
    <row r="20" spans="2:10" x14ac:dyDescent="0.2">
      <c r="B20" s="29" t="s">
        <v>14</v>
      </c>
      <c r="C20" s="75">
        <f>+D20+F20</f>
        <v>69276</v>
      </c>
      <c r="D20" s="76">
        <v>22057</v>
      </c>
      <c r="E20" s="81">
        <f>+D20/$D$15</f>
        <v>4.9981849090483081E-3</v>
      </c>
      <c r="F20" s="76">
        <v>47219</v>
      </c>
      <c r="G20" s="82">
        <f>+F20/$F$15</f>
        <v>1.89620982917687E-2</v>
      </c>
      <c r="I20" s="80"/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orientation="landscape" r:id="rId1"/>
  <rowBreaks count="1" manualBreakCount="1">
    <brk id="41" max="8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42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7128693</v>
      </c>
      <c r="D15" s="21">
        <f>+SUM(D16:D20)</f>
        <v>4559650</v>
      </c>
      <c r="E15" s="42">
        <v>1</v>
      </c>
      <c r="F15" s="21">
        <f>+SUM(F16:F20)</f>
        <v>2569043</v>
      </c>
      <c r="G15" s="43">
        <v>1</v>
      </c>
      <c r="I15" s="80"/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f>+D16+F16</f>
        <v>2030671</v>
      </c>
      <c r="D16" s="72">
        <v>1555841</v>
      </c>
      <c r="E16" s="73">
        <f>+D16/$D$15</f>
        <v>0.3412193918392859</v>
      </c>
      <c r="F16" s="72">
        <v>474830</v>
      </c>
      <c r="G16" s="74">
        <f>+F16/$F$15</f>
        <v>0.18482757976413786</v>
      </c>
      <c r="I16" s="80"/>
      <c r="J16" s="79"/>
    </row>
    <row r="17" spans="2:10" x14ac:dyDescent="0.2">
      <c r="B17" s="24" t="s">
        <v>11</v>
      </c>
      <c r="C17" s="71">
        <f>+D17+F17</f>
        <v>3372376</v>
      </c>
      <c r="D17" s="72">
        <v>2008983</v>
      </c>
      <c r="E17" s="73">
        <f t="shared" ref="E17:E19" si="0">+D17/$D$15</f>
        <v>0.44060026537124558</v>
      </c>
      <c r="F17" s="72">
        <v>1363393</v>
      </c>
      <c r="G17" s="74">
        <f t="shared" ref="G17:G18" si="1">+F17/$F$15</f>
        <v>0.53070073175108401</v>
      </c>
      <c r="I17" s="80"/>
      <c r="J17" s="79"/>
    </row>
    <row r="18" spans="2:10" x14ac:dyDescent="0.2">
      <c r="B18" s="24" t="s">
        <v>12</v>
      </c>
      <c r="C18" s="71">
        <f>+D18+F18</f>
        <v>1168189</v>
      </c>
      <c r="D18" s="72">
        <v>705694</v>
      </c>
      <c r="E18" s="73">
        <f t="shared" si="0"/>
        <v>0.15476933536565307</v>
      </c>
      <c r="F18" s="72">
        <v>462495</v>
      </c>
      <c r="G18" s="74">
        <f t="shared" si="1"/>
        <v>0.18002618095532072</v>
      </c>
      <c r="I18" s="80"/>
      <c r="J18" s="79"/>
    </row>
    <row r="19" spans="2:10" ht="15" customHeight="1" x14ac:dyDescent="0.2">
      <c r="B19" s="24" t="s">
        <v>13</v>
      </c>
      <c r="C19" s="71">
        <f>+D19+F19</f>
        <v>486691</v>
      </c>
      <c r="D19" s="72">
        <v>266480</v>
      </c>
      <c r="E19" s="73">
        <f t="shared" si="0"/>
        <v>5.8443082254120385E-2</v>
      </c>
      <c r="F19" s="72">
        <v>220211</v>
      </c>
      <c r="G19" s="74">
        <f>+F19/$F$15</f>
        <v>8.5717132800034873E-2</v>
      </c>
      <c r="I19" s="80"/>
      <c r="J19" s="79"/>
    </row>
    <row r="20" spans="2:10" x14ac:dyDescent="0.2">
      <c r="B20" s="29" t="s">
        <v>14</v>
      </c>
      <c r="C20" s="75">
        <f>+D20+F20</f>
        <v>70766</v>
      </c>
      <c r="D20" s="76">
        <v>22652</v>
      </c>
      <c r="E20" s="81">
        <f>+D20/$D$15</f>
        <v>4.9679251696950425E-3</v>
      </c>
      <c r="F20" s="76">
        <v>48114</v>
      </c>
      <c r="G20" s="82">
        <f>+F20/$F$15</f>
        <v>1.8728374729422591E-2</v>
      </c>
      <c r="I20" s="80"/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orientation="landscape" r:id="rId1"/>
  <rowBreaks count="1" manualBreakCount="1">
    <brk id="41" max="8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43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7426773</v>
      </c>
      <c r="D15" s="21">
        <f>+SUM(D16:D20)</f>
        <v>4764416</v>
      </c>
      <c r="E15" s="42">
        <v>1</v>
      </c>
      <c r="F15" s="21">
        <f>+SUM(F16:F20)</f>
        <v>2662357</v>
      </c>
      <c r="G15" s="43">
        <v>1</v>
      </c>
      <c r="I15" s="80"/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f>+D16+F16</f>
        <v>2116441</v>
      </c>
      <c r="D16" s="72">
        <v>1624233</v>
      </c>
      <c r="E16" s="73">
        <f>+D16/$D$15</f>
        <v>0.34090914815163076</v>
      </c>
      <c r="F16" s="72">
        <v>492208</v>
      </c>
      <c r="G16" s="74">
        <f>+F16/$F$15</f>
        <v>0.18487678399252994</v>
      </c>
      <c r="I16" s="80"/>
      <c r="J16" s="79"/>
    </row>
    <row r="17" spans="2:10" x14ac:dyDescent="0.2">
      <c r="B17" s="24" t="s">
        <v>11</v>
      </c>
      <c r="C17" s="71">
        <f>+D17+F17</f>
        <v>3506030</v>
      </c>
      <c r="D17" s="72">
        <v>2096929</v>
      </c>
      <c r="E17" s="73">
        <f t="shared" ref="E17:E19" si="0">+D17/$D$15</f>
        <v>0.44012298674171191</v>
      </c>
      <c r="F17" s="72">
        <v>1409101</v>
      </c>
      <c r="G17" s="74">
        <f t="shared" ref="G17:G18" si="1">+F17/$F$15</f>
        <v>0.52926823863215944</v>
      </c>
      <c r="I17" s="80"/>
      <c r="J17" s="79"/>
    </row>
    <row r="18" spans="2:10" x14ac:dyDescent="0.2">
      <c r="B18" s="24" t="s">
        <v>12</v>
      </c>
      <c r="C18" s="71">
        <f>+D18+F18</f>
        <v>1215158</v>
      </c>
      <c r="D18" s="72">
        <v>737141</v>
      </c>
      <c r="E18" s="73">
        <f t="shared" si="0"/>
        <v>0.15471801790607706</v>
      </c>
      <c r="F18" s="72">
        <v>478017</v>
      </c>
      <c r="G18" s="74">
        <f t="shared" si="1"/>
        <v>0.17954654465948783</v>
      </c>
      <c r="I18" s="80"/>
      <c r="J18" s="79"/>
    </row>
    <row r="19" spans="2:10" ht="15" customHeight="1" x14ac:dyDescent="0.2">
      <c r="B19" s="24" t="s">
        <v>13</v>
      </c>
      <c r="C19" s="71">
        <f>+D19+F19</f>
        <v>516562</v>
      </c>
      <c r="D19" s="72">
        <v>282745</v>
      </c>
      <c r="E19" s="73">
        <f t="shared" si="0"/>
        <v>5.9345153739723822E-2</v>
      </c>
      <c r="F19" s="72">
        <v>233817</v>
      </c>
      <c r="G19" s="74">
        <f>+F19/$F$15</f>
        <v>8.7823308444359635E-2</v>
      </c>
      <c r="I19" s="80"/>
      <c r="J19" s="79"/>
    </row>
    <row r="20" spans="2:10" x14ac:dyDescent="0.2">
      <c r="B20" s="29" t="s">
        <v>14</v>
      </c>
      <c r="C20" s="75">
        <f>+D20+F20</f>
        <v>72582</v>
      </c>
      <c r="D20" s="76">
        <v>23368</v>
      </c>
      <c r="E20" s="81">
        <f>+D20/$D$15</f>
        <v>4.9046934608564831E-3</v>
      </c>
      <c r="F20" s="76">
        <v>49214</v>
      </c>
      <c r="G20" s="82">
        <f>+F20/$F$15</f>
        <v>1.8485124271463219E-2</v>
      </c>
      <c r="I20" s="80"/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orientation="landscape" r:id="rId1"/>
  <rowBreaks count="1" manualBreakCount="1">
    <brk id="41" max="8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44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7738379</v>
      </c>
      <c r="D15" s="21">
        <f>+SUM(D16:D20)</f>
        <v>4980452</v>
      </c>
      <c r="E15" s="42">
        <v>1</v>
      </c>
      <c r="F15" s="21">
        <f>+SUM(F16:F20)</f>
        <v>2757927</v>
      </c>
      <c r="G15" s="43">
        <v>1</v>
      </c>
      <c r="I15" s="80"/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f>+D16+F16</f>
        <v>2202056</v>
      </c>
      <c r="D16" s="72">
        <v>1693816</v>
      </c>
      <c r="E16" s="73">
        <f>+D16/$D$15</f>
        <v>0.3400928269161112</v>
      </c>
      <c r="F16" s="72">
        <v>508240</v>
      </c>
      <c r="G16" s="74">
        <f>+F16/$F$15</f>
        <v>0.18428334034947264</v>
      </c>
      <c r="I16" s="80"/>
      <c r="J16" s="79"/>
    </row>
    <row r="17" spans="2:10" x14ac:dyDescent="0.2">
      <c r="B17" s="24" t="s">
        <v>11</v>
      </c>
      <c r="C17" s="71">
        <f>+D17+F17</f>
        <v>3642454</v>
      </c>
      <c r="D17" s="72">
        <v>2185605</v>
      </c>
      <c r="E17" s="73">
        <f t="shared" ref="E17:E19" si="0">+D17/$D$15</f>
        <v>0.43883667586797342</v>
      </c>
      <c r="F17" s="72">
        <v>1456849</v>
      </c>
      <c r="G17" s="74">
        <f t="shared" ref="G17:G18" si="1">+F17/$F$15</f>
        <v>0.52824059520067068</v>
      </c>
      <c r="I17" s="80"/>
      <c r="J17" s="79"/>
    </row>
    <row r="18" spans="2:10" x14ac:dyDescent="0.2">
      <c r="B18" s="24" t="s">
        <v>12</v>
      </c>
      <c r="C18" s="71">
        <f>+D18+F18</f>
        <v>1270885</v>
      </c>
      <c r="D18" s="72">
        <v>775404</v>
      </c>
      <c r="E18" s="73">
        <f t="shared" si="0"/>
        <v>0.15568948360510251</v>
      </c>
      <c r="F18" s="72">
        <v>495481</v>
      </c>
      <c r="G18" s="74">
        <f t="shared" si="1"/>
        <v>0.17965703950829737</v>
      </c>
      <c r="I18" s="80"/>
      <c r="J18" s="79"/>
    </row>
    <row r="19" spans="2:10" ht="15" customHeight="1" x14ac:dyDescent="0.2">
      <c r="B19" s="24" t="s">
        <v>13</v>
      </c>
      <c r="C19" s="71">
        <f>+D19+F19</f>
        <v>547549</v>
      </c>
      <c r="D19" s="72">
        <v>300287</v>
      </c>
      <c r="E19" s="73">
        <f t="shared" si="0"/>
        <v>6.0293121989731052E-2</v>
      </c>
      <c r="F19" s="72">
        <v>247262</v>
      </c>
      <c r="G19" s="74">
        <f>+F19/$F$15</f>
        <v>8.9655019875435421E-2</v>
      </c>
      <c r="I19" s="80"/>
      <c r="J19" s="79"/>
    </row>
    <row r="20" spans="2:10" x14ac:dyDescent="0.2">
      <c r="B20" s="29" t="s">
        <v>14</v>
      </c>
      <c r="C20" s="75">
        <f>+D20+F20</f>
        <v>75435</v>
      </c>
      <c r="D20" s="76">
        <v>25340</v>
      </c>
      <c r="E20" s="81">
        <f>+D20/$D$15</f>
        <v>5.0878916210817813E-3</v>
      </c>
      <c r="F20" s="76">
        <v>50095</v>
      </c>
      <c r="G20" s="82">
        <f>+F20/$F$15</f>
        <v>1.816400506612394E-2</v>
      </c>
      <c r="I20" s="80"/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45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8068540</v>
      </c>
      <c r="D15" s="21">
        <f>+SUM(D16:D20)</f>
        <v>5205263</v>
      </c>
      <c r="E15" s="42">
        <v>1</v>
      </c>
      <c r="F15" s="21">
        <f>+SUM(F16:F20)</f>
        <v>2863277</v>
      </c>
      <c r="G15" s="43">
        <v>1</v>
      </c>
      <c r="I15" s="80"/>
      <c r="J15" s="79"/>
      <c r="K15" s="79"/>
      <c r="L15" s="79"/>
      <c r="M15" s="79"/>
      <c r="N15" s="79"/>
    </row>
    <row r="16" spans="2:14" ht="15" customHeight="1" x14ac:dyDescent="0.2">
      <c r="B16" s="24" t="s">
        <v>10</v>
      </c>
      <c r="C16" s="71">
        <f>+D16+F16</f>
        <v>2300527</v>
      </c>
      <c r="D16" s="72">
        <v>1771609</v>
      </c>
      <c r="E16" s="73">
        <f>+D16/$D$15</f>
        <v>0.34034956543021938</v>
      </c>
      <c r="F16" s="72">
        <v>528918</v>
      </c>
      <c r="G16" s="74">
        <f>+F16/$F$15</f>
        <v>0.18472470529396912</v>
      </c>
      <c r="I16" s="80"/>
      <c r="J16" s="79"/>
    </row>
    <row r="17" spans="2:10" x14ac:dyDescent="0.2">
      <c r="B17" s="24" t="s">
        <v>11</v>
      </c>
      <c r="C17" s="71">
        <f>+D17+F17</f>
        <v>3780885</v>
      </c>
      <c r="D17" s="72">
        <v>2273846</v>
      </c>
      <c r="E17" s="73">
        <f t="shared" ref="E17:E19" si="0">+D17/$D$15</f>
        <v>0.43683594853900753</v>
      </c>
      <c r="F17" s="72">
        <v>1507039</v>
      </c>
      <c r="G17" s="74">
        <f t="shared" ref="G17:G18" si="1">+F17/$F$15</f>
        <v>0.52633363799590471</v>
      </c>
      <c r="I17" s="80"/>
      <c r="J17" s="79"/>
    </row>
    <row r="18" spans="2:10" x14ac:dyDescent="0.2">
      <c r="B18" s="24" t="s">
        <v>12</v>
      </c>
      <c r="C18" s="71">
        <f>+D18+F18</f>
        <v>1325254</v>
      </c>
      <c r="D18" s="72">
        <v>811616</v>
      </c>
      <c r="E18" s="73">
        <f t="shared" si="0"/>
        <v>0.15592218875395922</v>
      </c>
      <c r="F18" s="72">
        <v>513638</v>
      </c>
      <c r="G18" s="74">
        <f t="shared" si="1"/>
        <v>0.17938816258433954</v>
      </c>
      <c r="I18" s="80"/>
      <c r="J18" s="79"/>
    </row>
    <row r="19" spans="2:10" ht="15" customHeight="1" x14ac:dyDescent="0.2">
      <c r="B19" s="24" t="s">
        <v>13</v>
      </c>
      <c r="C19" s="71">
        <f>+D19+F19</f>
        <v>582417</v>
      </c>
      <c r="D19" s="72">
        <v>319956</v>
      </c>
      <c r="E19" s="73">
        <f t="shared" si="0"/>
        <v>6.1467787506606295E-2</v>
      </c>
      <c r="F19" s="72">
        <v>262461</v>
      </c>
      <c r="G19" s="74">
        <f>+F19/$F$15</f>
        <v>9.1664550792675659E-2</v>
      </c>
      <c r="I19" s="80"/>
      <c r="J19" s="79"/>
    </row>
    <row r="20" spans="2:10" x14ac:dyDescent="0.2">
      <c r="B20" s="29" t="s">
        <v>14</v>
      </c>
      <c r="C20" s="75">
        <f>+D20+F20</f>
        <v>79457</v>
      </c>
      <c r="D20" s="76">
        <v>28236</v>
      </c>
      <c r="E20" s="81">
        <f>+D20/$D$15</f>
        <v>5.4245097702075766E-3</v>
      </c>
      <c r="F20" s="76">
        <v>51221</v>
      </c>
      <c r="G20" s="82">
        <f>+F20/$F$15</f>
        <v>1.7888943333110977E-2</v>
      </c>
      <c r="I20" s="80"/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46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8409417</v>
      </c>
      <c r="D15" s="21">
        <f>+SUM(D16:D20)</f>
        <v>5437089</v>
      </c>
      <c r="E15" s="42">
        <v>1</v>
      </c>
      <c r="F15" s="21">
        <f>+SUM(F16:F20)</f>
        <v>2972328</v>
      </c>
      <c r="G15" s="43">
        <v>1</v>
      </c>
      <c r="I15" s="80"/>
      <c r="J15" s="80"/>
      <c r="K15" s="80"/>
      <c r="L15" s="80"/>
      <c r="M15" s="80"/>
      <c r="N15" s="79"/>
    </row>
    <row r="16" spans="2:14" ht="15" customHeight="1" x14ac:dyDescent="0.2">
      <c r="B16" s="24" t="s">
        <v>10</v>
      </c>
      <c r="C16" s="71">
        <f>+D16+F16</f>
        <v>2397247</v>
      </c>
      <c r="D16" s="72">
        <v>1847684</v>
      </c>
      <c r="E16" s="73">
        <f>+D16/$D$15</f>
        <v>0.33982964045650166</v>
      </c>
      <c r="F16" s="72">
        <v>549563</v>
      </c>
      <c r="G16" s="74">
        <f>+F16/$F$15</f>
        <v>0.18489312081304621</v>
      </c>
      <c r="I16" s="80"/>
      <c r="J16" s="79"/>
    </row>
    <row r="17" spans="2:10" x14ac:dyDescent="0.2">
      <c r="B17" s="24" t="s">
        <v>11</v>
      </c>
      <c r="C17" s="71">
        <f>+D17+F17</f>
        <v>3929086</v>
      </c>
      <c r="D17" s="72">
        <v>2368059</v>
      </c>
      <c r="E17" s="73">
        <f t="shared" ref="E17:E19" si="0">+D17/$D$15</f>
        <v>0.43553802411547798</v>
      </c>
      <c r="F17" s="72">
        <v>1561027</v>
      </c>
      <c r="G17" s="74">
        <f t="shared" ref="G17:G18" si="1">+F17/$F$15</f>
        <v>0.52518665503941686</v>
      </c>
      <c r="I17" s="80"/>
      <c r="J17" s="79"/>
    </row>
    <row r="18" spans="2:10" x14ac:dyDescent="0.2">
      <c r="B18" s="24" t="s">
        <v>12</v>
      </c>
      <c r="C18" s="71">
        <f>+D18+F18</f>
        <v>1384814</v>
      </c>
      <c r="D18" s="72">
        <v>850322</v>
      </c>
      <c r="E18" s="73">
        <f t="shared" si="0"/>
        <v>0.15639287861574455</v>
      </c>
      <c r="F18" s="72">
        <v>534492</v>
      </c>
      <c r="G18" s="74">
        <f t="shared" si="1"/>
        <v>0.17982268444128643</v>
      </c>
      <c r="I18" s="80"/>
      <c r="J18" s="79"/>
    </row>
    <row r="19" spans="2:10" ht="15" customHeight="1" x14ac:dyDescent="0.2">
      <c r="B19" s="24" t="s">
        <v>13</v>
      </c>
      <c r="C19" s="71">
        <f>+D19+F19</f>
        <v>615295</v>
      </c>
      <c r="D19" s="72">
        <v>340329</v>
      </c>
      <c r="E19" s="73">
        <f t="shared" si="0"/>
        <v>6.2593972620275301E-2</v>
      </c>
      <c r="F19" s="72">
        <v>274966</v>
      </c>
      <c r="G19" s="74">
        <f>+F19/$F$15</f>
        <v>9.2508632963791346E-2</v>
      </c>
      <c r="I19" s="80"/>
      <c r="J19" s="79"/>
    </row>
    <row r="20" spans="2:10" x14ac:dyDescent="0.2">
      <c r="B20" s="29" t="s">
        <v>14</v>
      </c>
      <c r="C20" s="75">
        <f>+D20+F20</f>
        <v>82975</v>
      </c>
      <c r="D20" s="76">
        <v>30695</v>
      </c>
      <c r="E20" s="81">
        <f>+D20/$D$15</f>
        <v>5.6454841920005354E-3</v>
      </c>
      <c r="F20" s="76">
        <v>52280</v>
      </c>
      <c r="G20" s="82">
        <f>+F20/$F$15</f>
        <v>1.7588906742459109E-2</v>
      </c>
      <c r="I20" s="80"/>
      <c r="J20" s="79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47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8792187</v>
      </c>
      <c r="D15" s="21">
        <f>+SUM(D16:D20)</f>
        <v>5702288</v>
      </c>
      <c r="E15" s="42">
        <v>1</v>
      </c>
      <c r="F15" s="21">
        <f>+SUM(F16:F20)</f>
        <v>3089899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2502734</v>
      </c>
      <c r="D16" s="72">
        <v>1932139</v>
      </c>
      <c r="E16" s="73">
        <f>+D16/$D$15</f>
        <v>0.33883574452921356</v>
      </c>
      <c r="F16" s="72">
        <v>570595</v>
      </c>
      <c r="G16" s="74">
        <f>+F16/$F$15</f>
        <v>0.18466461201482637</v>
      </c>
      <c r="I16" s="80"/>
      <c r="J16" s="80"/>
    </row>
    <row r="17" spans="2:10" x14ac:dyDescent="0.2">
      <c r="B17" s="24" t="s">
        <v>11</v>
      </c>
      <c r="C17" s="71">
        <f>+D17+F17</f>
        <v>4086183</v>
      </c>
      <c r="D17" s="72">
        <v>2472565</v>
      </c>
      <c r="E17" s="73">
        <f t="shared" ref="E17:E19" si="0">+D17/$D$15</f>
        <v>0.43360928104648522</v>
      </c>
      <c r="F17" s="72">
        <v>1613618</v>
      </c>
      <c r="G17" s="74">
        <f t="shared" ref="G17:G18" si="1">+F17/$F$15</f>
        <v>0.52222354193454223</v>
      </c>
      <c r="I17" s="80"/>
      <c r="J17" s="80"/>
    </row>
    <row r="18" spans="2:10" x14ac:dyDescent="0.2">
      <c r="B18" s="24" t="s">
        <v>12</v>
      </c>
      <c r="C18" s="71">
        <f>+D18+F18</f>
        <v>1458453</v>
      </c>
      <c r="D18" s="72">
        <v>899875</v>
      </c>
      <c r="E18" s="73">
        <f t="shared" si="0"/>
        <v>0.15780946174588165</v>
      </c>
      <c r="F18" s="72">
        <v>558578</v>
      </c>
      <c r="G18" s="74">
        <f t="shared" si="1"/>
        <v>0.18077548813084182</v>
      </c>
      <c r="I18" s="80"/>
      <c r="J18" s="80"/>
    </row>
    <row r="19" spans="2:10" ht="15" customHeight="1" x14ac:dyDescent="0.2">
      <c r="B19" s="24" t="s">
        <v>13</v>
      </c>
      <c r="C19" s="71">
        <f>+D19+F19</f>
        <v>657966</v>
      </c>
      <c r="D19" s="72">
        <v>364671</v>
      </c>
      <c r="E19" s="73">
        <f t="shared" si="0"/>
        <v>6.3951697985089498E-2</v>
      </c>
      <c r="F19" s="72">
        <v>293295</v>
      </c>
      <c r="G19" s="74">
        <f>+F19/$F$15</f>
        <v>9.492057831016483E-2</v>
      </c>
      <c r="I19" s="80"/>
      <c r="J19" s="80"/>
    </row>
    <row r="20" spans="2:10" x14ac:dyDescent="0.2">
      <c r="B20" s="29" t="s">
        <v>14</v>
      </c>
      <c r="C20" s="75">
        <f>+D20+F20</f>
        <v>86851</v>
      </c>
      <c r="D20" s="76">
        <v>33038</v>
      </c>
      <c r="E20" s="81">
        <f>+D20/$D$15</f>
        <v>5.793814693330116E-3</v>
      </c>
      <c r="F20" s="76">
        <v>53813</v>
      </c>
      <c r="G20" s="82">
        <f>+F20/$F$15</f>
        <v>1.741577960962478E-2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48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9132940</v>
      </c>
      <c r="D15" s="21">
        <f>+SUM(D16:D20)</f>
        <v>5939132</v>
      </c>
      <c r="E15" s="42">
        <v>1</v>
      </c>
      <c r="F15" s="21">
        <f>+SUM(F16:F20)</f>
        <v>3193808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2588174</v>
      </c>
      <c r="D16" s="72">
        <v>1998557</v>
      </c>
      <c r="E16" s="73">
        <f>+D16/$D$15</f>
        <v>0.33650658042286313</v>
      </c>
      <c r="F16" s="72">
        <v>589617</v>
      </c>
      <c r="G16" s="74">
        <f>+F16/$F$15</f>
        <v>0.18461253776056669</v>
      </c>
      <c r="I16" s="80"/>
      <c r="J16" s="80"/>
    </row>
    <row r="17" spans="2:10" x14ac:dyDescent="0.2">
      <c r="B17" s="24" t="s">
        <v>11</v>
      </c>
      <c r="C17" s="71">
        <f>+D17+F17</f>
        <v>4233405</v>
      </c>
      <c r="D17" s="72">
        <v>2573134</v>
      </c>
      <c r="E17" s="73">
        <f t="shared" ref="E17:E19" si="0">+D17/$D$15</f>
        <v>0.4332508521447242</v>
      </c>
      <c r="F17" s="72">
        <v>1660271</v>
      </c>
      <c r="G17" s="74">
        <f t="shared" ref="G17:G18" si="1">+F17/$F$15</f>
        <v>0.51984057902040448</v>
      </c>
      <c r="I17" s="80"/>
      <c r="J17" s="80"/>
    </row>
    <row r="18" spans="2:10" x14ac:dyDescent="0.2">
      <c r="B18" s="24" t="s">
        <v>12</v>
      </c>
      <c r="C18" s="71">
        <f>+D18+F18</f>
        <v>1524273</v>
      </c>
      <c r="D18" s="72">
        <v>943781</v>
      </c>
      <c r="E18" s="73">
        <f t="shared" si="0"/>
        <v>0.15890891126851533</v>
      </c>
      <c r="F18" s="72">
        <v>580492</v>
      </c>
      <c r="G18" s="74">
        <f t="shared" si="1"/>
        <v>0.18175544678953776</v>
      </c>
      <c r="I18" s="80"/>
      <c r="J18" s="80"/>
    </row>
    <row r="19" spans="2:10" ht="15" customHeight="1" x14ac:dyDescent="0.2">
      <c r="B19" s="24" t="s">
        <v>13</v>
      </c>
      <c r="C19" s="71">
        <f>+D19+F19</f>
        <v>696667</v>
      </c>
      <c r="D19" s="72">
        <v>388027</v>
      </c>
      <c r="E19" s="73">
        <f t="shared" si="0"/>
        <v>6.5333957891489866E-2</v>
      </c>
      <c r="F19" s="72">
        <v>308640</v>
      </c>
      <c r="G19" s="74">
        <f>+F19/$F$15</f>
        <v>9.6636992580643552E-2</v>
      </c>
      <c r="I19" s="80"/>
      <c r="J19" s="80"/>
    </row>
    <row r="20" spans="2:10" x14ac:dyDescent="0.2">
      <c r="B20" s="29" t="s">
        <v>14</v>
      </c>
      <c r="C20" s="75">
        <f>+D20+F20</f>
        <v>90421</v>
      </c>
      <c r="D20" s="76">
        <v>35633</v>
      </c>
      <c r="E20" s="81">
        <f>+D20/$D$15</f>
        <v>5.9996982724074832E-3</v>
      </c>
      <c r="F20" s="76">
        <v>54788</v>
      </c>
      <c r="G20" s="82">
        <f>+F20/$F$15</f>
        <v>1.7154443848847518E-2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H40"/>
  <sheetViews>
    <sheetView showGridLines="0" view="pageBreakPreview" zoomScaleNormal="80" zoomScaleSheetLayoutView="100" workbookViewId="0">
      <selection activeCell="J17" sqref="J17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2</v>
      </c>
      <c r="C10" s="179"/>
      <c r="D10" s="179"/>
      <c r="E10" s="179"/>
      <c r="F10" s="179"/>
      <c r="G10" s="180"/>
    </row>
    <row r="11" spans="2:8" ht="15.75" x14ac:dyDescent="0.25">
      <c r="B11" s="178" t="s">
        <v>27</v>
      </c>
      <c r="C11" s="179"/>
      <c r="D11" s="179"/>
      <c r="E11" s="179"/>
      <c r="F11" s="179"/>
      <c r="G11" s="180"/>
    </row>
    <row r="12" spans="2:8" ht="5.25" customHeight="1" thickBot="1" x14ac:dyDescent="0.25">
      <c r="B12" s="15"/>
      <c r="C12" s="16"/>
      <c r="D12" s="16"/>
      <c r="E12" s="16"/>
      <c r="F12" s="16"/>
      <c r="G12" s="17"/>
    </row>
    <row r="13" spans="2:8" ht="31.5" customHeight="1" x14ac:dyDescent="0.2">
      <c r="B13" s="181" t="s">
        <v>3</v>
      </c>
      <c r="C13" s="183" t="s">
        <v>4</v>
      </c>
      <c r="D13" s="185" t="s">
        <v>5</v>
      </c>
      <c r="E13" s="185"/>
      <c r="F13" s="185" t="s">
        <v>6</v>
      </c>
      <c r="G13" s="186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2476187</v>
      </c>
      <c r="D15" s="21">
        <f>SUM(D16:D20)</f>
        <v>1468124</v>
      </c>
      <c r="E15" s="22">
        <f>SUM(E16:E20)</f>
        <v>1</v>
      </c>
      <c r="F15" s="21">
        <f>SUM(F16:F20)</f>
        <v>1007904</v>
      </c>
      <c r="G15" s="23">
        <f>SUM(G16:G20)</f>
        <v>1</v>
      </c>
    </row>
    <row r="16" spans="2:8" ht="15" customHeight="1" x14ac:dyDescent="0.2">
      <c r="B16" s="24" t="s">
        <v>10</v>
      </c>
      <c r="C16" s="25">
        <v>655430</v>
      </c>
      <c r="D16" s="26">
        <v>502519</v>
      </c>
      <c r="E16" s="27">
        <f>D16/$D$15</f>
        <v>0.34228648261318528</v>
      </c>
      <c r="F16" s="26">
        <v>152752</v>
      </c>
      <c r="G16" s="28">
        <f>F16/$F$15</f>
        <v>0.15155411626504112</v>
      </c>
    </row>
    <row r="17" spans="2:7" x14ac:dyDescent="0.2">
      <c r="B17" s="24" t="s">
        <v>11</v>
      </c>
      <c r="C17" s="25">
        <v>1304102</v>
      </c>
      <c r="D17" s="26">
        <v>683418</v>
      </c>
      <c r="E17" s="27">
        <f>D17/$D$15</f>
        <v>0.46550427620555213</v>
      </c>
      <c r="F17" s="26">
        <v>620684</v>
      </c>
      <c r="G17" s="28">
        <f>F17/$F$15</f>
        <v>0.61581658570657527</v>
      </c>
    </row>
    <row r="18" spans="2:7" x14ac:dyDescent="0.2">
      <c r="B18" s="24" t="s">
        <v>12</v>
      </c>
      <c r="C18" s="25">
        <v>413754</v>
      </c>
      <c r="D18" s="26">
        <v>232426</v>
      </c>
      <c r="E18" s="27">
        <f>D18/$D$15</f>
        <v>0.15831496522092139</v>
      </c>
      <c r="F18" s="26">
        <v>181328</v>
      </c>
      <c r="G18" s="28">
        <f>F18/$F$15</f>
        <v>0.17990602279582182</v>
      </c>
    </row>
    <row r="19" spans="2:7" ht="15" customHeight="1" x14ac:dyDescent="0.2">
      <c r="B19" s="24" t="s">
        <v>13</v>
      </c>
      <c r="C19" s="25">
        <v>90376</v>
      </c>
      <c r="D19" s="26">
        <v>48481</v>
      </c>
      <c r="E19" s="27">
        <f>D19/$D$15</f>
        <v>3.3022415000367816E-2</v>
      </c>
      <c r="F19" s="26">
        <v>41895</v>
      </c>
      <c r="G19" s="28">
        <f>F19/$F$15</f>
        <v>4.1566458710353367E-2</v>
      </c>
    </row>
    <row r="20" spans="2:7" x14ac:dyDescent="0.2">
      <c r="B20" s="29" t="s">
        <v>14</v>
      </c>
      <c r="C20" s="30">
        <v>12525</v>
      </c>
      <c r="D20" s="31">
        <v>1280</v>
      </c>
      <c r="E20" s="32">
        <f>D20/$D$15</f>
        <v>8.7186095997340829E-4</v>
      </c>
      <c r="F20" s="31">
        <v>11245</v>
      </c>
      <c r="G20" s="33">
        <f>F20/$F$15</f>
        <v>1.1156816522208464E-2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85" orientation="landscape" r:id="rId1"/>
  <rowBreaks count="1" manualBreakCount="1">
    <brk id="41" max="8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49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9478133</v>
      </c>
      <c r="D15" s="21">
        <f>+SUM(D16:D20)</f>
        <v>6177476</v>
      </c>
      <c r="E15" s="42">
        <v>1</v>
      </c>
      <c r="F15" s="21">
        <f>+SUM(F16:F20)</f>
        <v>3300657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2683951</v>
      </c>
      <c r="D16" s="72">
        <v>2074436</v>
      </c>
      <c r="E16" s="73">
        <f>+D16/$D$15</f>
        <v>0.33580640378044369</v>
      </c>
      <c r="F16" s="72">
        <v>609515</v>
      </c>
      <c r="G16" s="74">
        <f>+F16/$F$15</f>
        <v>0.18466475007854496</v>
      </c>
      <c r="I16" s="80"/>
      <c r="J16" s="80"/>
    </row>
    <row r="17" spans="2:10" x14ac:dyDescent="0.2">
      <c r="B17" s="24" t="s">
        <v>11</v>
      </c>
      <c r="C17" s="71">
        <f>+D17+F17</f>
        <v>4372818</v>
      </c>
      <c r="D17" s="72">
        <v>2664802</v>
      </c>
      <c r="E17" s="73">
        <f t="shared" ref="E17:E19" si="0">+D17/$D$15</f>
        <v>0.43137391387680019</v>
      </c>
      <c r="F17" s="72">
        <v>1708016</v>
      </c>
      <c r="G17" s="74">
        <f t="shared" ref="G17:G18" si="1">+F17/$F$15</f>
        <v>0.51747758097857488</v>
      </c>
      <c r="I17" s="80"/>
      <c r="J17" s="80"/>
    </row>
    <row r="18" spans="2:10" x14ac:dyDescent="0.2">
      <c r="B18" s="24" t="s">
        <v>12</v>
      </c>
      <c r="C18" s="71">
        <f>+D18+F18</f>
        <v>1591354</v>
      </c>
      <c r="D18" s="72">
        <v>989596</v>
      </c>
      <c r="E18" s="73">
        <f t="shared" si="0"/>
        <v>0.1601942281928736</v>
      </c>
      <c r="F18" s="72">
        <v>601758</v>
      </c>
      <c r="G18" s="74">
        <f t="shared" si="1"/>
        <v>0.18231461190908355</v>
      </c>
      <c r="I18" s="80"/>
      <c r="J18" s="80"/>
    </row>
    <row r="19" spans="2:10" ht="15" customHeight="1" x14ac:dyDescent="0.2">
      <c r="B19" s="24" t="s">
        <v>13</v>
      </c>
      <c r="C19" s="71">
        <f>+D19+F19</f>
        <v>735902</v>
      </c>
      <c r="D19" s="72">
        <v>410440</v>
      </c>
      <c r="E19" s="73">
        <f t="shared" si="0"/>
        <v>6.6441375085876497E-2</v>
      </c>
      <c r="F19" s="72">
        <v>325462</v>
      </c>
      <c r="G19" s="74">
        <f>+F19/$F$15</f>
        <v>9.8605217082538416E-2</v>
      </c>
      <c r="I19" s="80"/>
      <c r="J19" s="80"/>
    </row>
    <row r="20" spans="2:10" x14ac:dyDescent="0.2">
      <c r="B20" s="29" t="s">
        <v>14</v>
      </c>
      <c r="C20" s="75">
        <f>+D20+F20</f>
        <v>94108</v>
      </c>
      <c r="D20" s="76">
        <v>38202</v>
      </c>
      <c r="E20" s="81">
        <f>+D20/$D$15</f>
        <v>6.1840790640060759E-3</v>
      </c>
      <c r="F20" s="76">
        <v>55906</v>
      </c>
      <c r="G20" s="82">
        <f>+F20/$F$15</f>
        <v>1.693783995125819E-2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50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9831054</v>
      </c>
      <c r="D15" s="21">
        <f>+SUM(D16:D20)</f>
        <v>6424965</v>
      </c>
      <c r="E15" s="42">
        <v>1</v>
      </c>
      <c r="F15" s="21">
        <f>+SUM(F16:F20)</f>
        <v>3406089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2774278</v>
      </c>
      <c r="D16" s="72">
        <v>2148745</v>
      </c>
      <c r="E16" s="73">
        <f>+D16/$D$15</f>
        <v>0.33443684129018603</v>
      </c>
      <c r="F16" s="72">
        <v>625533</v>
      </c>
      <c r="G16" s="74">
        <f>+F16/$F$15</f>
        <v>0.18365139607332634</v>
      </c>
      <c r="I16" s="80"/>
      <c r="J16" s="80"/>
    </row>
    <row r="17" spans="2:10" x14ac:dyDescent="0.2">
      <c r="B17" s="24" t="s">
        <v>11</v>
      </c>
      <c r="C17" s="71">
        <f>+D17+F17</f>
        <v>4515014</v>
      </c>
      <c r="D17" s="72">
        <v>2759438</v>
      </c>
      <c r="E17" s="73">
        <f t="shared" ref="E17:E19" si="0">+D17/$D$15</f>
        <v>0.4294868532357764</v>
      </c>
      <c r="F17" s="72">
        <v>1755576</v>
      </c>
      <c r="G17" s="74">
        <f t="shared" ref="G17:G18" si="1">+F17/$F$15</f>
        <v>0.51542282071901235</v>
      </c>
      <c r="I17" s="80"/>
      <c r="J17" s="80"/>
    </row>
    <row r="18" spans="2:10" x14ac:dyDescent="0.2">
      <c r="B18" s="24" t="s">
        <v>12</v>
      </c>
      <c r="C18" s="71">
        <f>+D18+F18</f>
        <v>1669595</v>
      </c>
      <c r="D18" s="72">
        <v>1042729</v>
      </c>
      <c r="E18" s="73">
        <f t="shared" si="0"/>
        <v>0.16229333545007638</v>
      </c>
      <c r="F18" s="72">
        <v>626866</v>
      </c>
      <c r="G18" s="74">
        <f t="shared" si="1"/>
        <v>0.18404275402081391</v>
      </c>
      <c r="I18" s="80"/>
      <c r="J18" s="80"/>
    </row>
    <row r="19" spans="2:10" ht="15" customHeight="1" x14ac:dyDescent="0.2">
      <c r="B19" s="24" t="s">
        <v>13</v>
      </c>
      <c r="C19" s="71">
        <f>+D19+F19</f>
        <v>775321</v>
      </c>
      <c r="D19" s="72">
        <v>434142</v>
      </c>
      <c r="E19" s="73">
        <f t="shared" si="0"/>
        <v>6.7571107391246485E-2</v>
      </c>
      <c r="F19" s="72">
        <v>341179</v>
      </c>
      <c r="G19" s="74">
        <f>+F19/$F$15</f>
        <v>0.10016737671857665</v>
      </c>
      <c r="I19" s="80"/>
      <c r="J19" s="80"/>
    </row>
    <row r="20" spans="2:10" x14ac:dyDescent="0.2">
      <c r="B20" s="29" t="s">
        <v>14</v>
      </c>
      <c r="C20" s="75">
        <f>+D20+F20</f>
        <v>96846</v>
      </c>
      <c r="D20" s="76">
        <v>39911</v>
      </c>
      <c r="E20" s="81">
        <f>+D20/$D$15</f>
        <v>6.2118626327147307E-3</v>
      </c>
      <c r="F20" s="76">
        <v>56935</v>
      </c>
      <c r="G20" s="82">
        <f>+F20/$F$15</f>
        <v>1.6715652468270795E-2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51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9478133</v>
      </c>
      <c r="D15" s="21">
        <f>+SUM(D16:D20)</f>
        <v>6177476</v>
      </c>
      <c r="E15" s="42">
        <v>1</v>
      </c>
      <c r="F15" s="21">
        <f>+SUM(F16:F20)</f>
        <v>3300657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2683951</v>
      </c>
      <c r="D16" s="72">
        <v>2074436</v>
      </c>
      <c r="E16" s="73">
        <f>+D16/$D$15</f>
        <v>0.33580640378044369</v>
      </c>
      <c r="F16" s="72">
        <v>609515</v>
      </c>
      <c r="G16" s="74">
        <f>+F16/$F$15</f>
        <v>0.18466475007854496</v>
      </c>
      <c r="I16" s="80"/>
      <c r="J16" s="80"/>
    </row>
    <row r="17" spans="2:10" x14ac:dyDescent="0.2">
      <c r="B17" s="24" t="s">
        <v>11</v>
      </c>
      <c r="C17" s="71">
        <f>+D17+F17</f>
        <v>4372818</v>
      </c>
      <c r="D17" s="72">
        <v>2664802</v>
      </c>
      <c r="E17" s="73">
        <f t="shared" ref="E17:E19" si="0">+D17/$D$15</f>
        <v>0.43137391387680019</v>
      </c>
      <c r="F17" s="72">
        <v>1708016</v>
      </c>
      <c r="G17" s="74">
        <f t="shared" ref="G17:G18" si="1">+F17/$F$15</f>
        <v>0.51747758097857488</v>
      </c>
      <c r="I17" s="80"/>
      <c r="J17" s="80"/>
    </row>
    <row r="18" spans="2:10" x14ac:dyDescent="0.2">
      <c r="B18" s="24" t="s">
        <v>12</v>
      </c>
      <c r="C18" s="71">
        <f>+D18+F18</f>
        <v>1591354</v>
      </c>
      <c r="D18" s="72">
        <v>989596</v>
      </c>
      <c r="E18" s="73">
        <f t="shared" si="0"/>
        <v>0.1601942281928736</v>
      </c>
      <c r="F18" s="72">
        <v>601758</v>
      </c>
      <c r="G18" s="74">
        <f t="shared" si="1"/>
        <v>0.18231461190908355</v>
      </c>
      <c r="I18" s="80"/>
      <c r="J18" s="80"/>
    </row>
    <row r="19" spans="2:10" ht="15" customHeight="1" x14ac:dyDescent="0.2">
      <c r="B19" s="24" t="s">
        <v>13</v>
      </c>
      <c r="C19" s="71">
        <f>+D19+F19</f>
        <v>735902</v>
      </c>
      <c r="D19" s="72">
        <v>410440</v>
      </c>
      <c r="E19" s="73">
        <f t="shared" si="0"/>
        <v>6.6441375085876497E-2</v>
      </c>
      <c r="F19" s="72">
        <v>325462</v>
      </c>
      <c r="G19" s="74">
        <f>+F19/$F$15</f>
        <v>9.8605217082538416E-2</v>
      </c>
      <c r="I19" s="80"/>
      <c r="J19" s="80"/>
    </row>
    <row r="20" spans="2:10" x14ac:dyDescent="0.2">
      <c r="B20" s="29" t="s">
        <v>14</v>
      </c>
      <c r="C20" s="75">
        <f>+D20+F20</f>
        <v>94108</v>
      </c>
      <c r="D20" s="76">
        <v>38202</v>
      </c>
      <c r="E20" s="81">
        <f>+D20/$D$15</f>
        <v>6.1840790640060759E-3</v>
      </c>
      <c r="F20" s="76">
        <v>55906</v>
      </c>
      <c r="G20" s="82">
        <f>+F20/$F$15</f>
        <v>1.693783995125819E-2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52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10507019</v>
      </c>
      <c r="D15" s="21">
        <f>+SUM(D16:D20)</f>
        <v>6890462</v>
      </c>
      <c r="E15" s="42">
        <v>1</v>
      </c>
      <c r="F15" s="21">
        <f>+SUM(F16:F20)</f>
        <v>3616557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2953741</v>
      </c>
      <c r="D16" s="72">
        <v>2285710</v>
      </c>
      <c r="E16" s="73">
        <f>+D16/$D$15</f>
        <v>0.33172086283909558</v>
      </c>
      <c r="F16" s="72">
        <v>668031</v>
      </c>
      <c r="G16" s="74">
        <f>+F16/$F$15</f>
        <v>0.18471463328242857</v>
      </c>
      <c r="I16" s="80"/>
      <c r="J16" s="80"/>
    </row>
    <row r="17" spans="2:10" x14ac:dyDescent="0.2">
      <c r="B17" s="24" t="s">
        <v>11</v>
      </c>
      <c r="C17" s="71">
        <f>+D17+F17</f>
        <v>4785570</v>
      </c>
      <c r="D17" s="72">
        <v>2940603</v>
      </c>
      <c r="E17" s="73">
        <f t="shared" ref="E17:E19" si="0">+D17/$D$15</f>
        <v>0.42676427211992463</v>
      </c>
      <c r="F17" s="72">
        <v>1844967</v>
      </c>
      <c r="G17" s="74">
        <f t="shared" ref="G17:G18" si="1">+F17/$F$15</f>
        <v>0.51014459332453488</v>
      </c>
      <c r="I17" s="80"/>
      <c r="J17" s="80"/>
    </row>
    <row r="18" spans="2:10" x14ac:dyDescent="0.2">
      <c r="B18" s="24" t="s">
        <v>12</v>
      </c>
      <c r="C18" s="71">
        <f>+D18+F18</f>
        <v>1816795</v>
      </c>
      <c r="D18" s="72">
        <v>1144377</v>
      </c>
      <c r="E18" s="73">
        <f t="shared" si="0"/>
        <v>0.16608131646325022</v>
      </c>
      <c r="F18" s="72">
        <v>672418</v>
      </c>
      <c r="G18" s="74">
        <f t="shared" si="1"/>
        <v>0.18592766545639955</v>
      </c>
      <c r="I18" s="80"/>
      <c r="J18" s="80"/>
    </row>
    <row r="19" spans="2:10" ht="15" customHeight="1" x14ac:dyDescent="0.2">
      <c r="B19" s="24" t="s">
        <v>13</v>
      </c>
      <c r="C19" s="71">
        <f>+D19+F19</f>
        <v>849898</v>
      </c>
      <c r="D19" s="72">
        <v>476954</v>
      </c>
      <c r="E19" s="73">
        <f t="shared" si="0"/>
        <v>6.9219451467840615E-2</v>
      </c>
      <c r="F19" s="72">
        <v>372944</v>
      </c>
      <c r="G19" s="74">
        <f>+F19/$F$15</f>
        <v>0.10312128358546541</v>
      </c>
      <c r="I19" s="80"/>
      <c r="J19" s="80"/>
    </row>
    <row r="20" spans="2:10" x14ac:dyDescent="0.2">
      <c r="B20" s="29" t="s">
        <v>14</v>
      </c>
      <c r="C20" s="75">
        <f>+D20+F20</f>
        <v>101015</v>
      </c>
      <c r="D20" s="76">
        <v>42818</v>
      </c>
      <c r="E20" s="81">
        <f>+D20/$D$15</f>
        <v>6.2140971098890033E-3</v>
      </c>
      <c r="F20" s="76">
        <v>58197</v>
      </c>
      <c r="G20" s="82">
        <f>+F20/$F$15</f>
        <v>1.6091824351171569E-2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53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10840198</v>
      </c>
      <c r="D15" s="21">
        <f>+SUM(D16:D20)</f>
        <v>7117611</v>
      </c>
      <c r="E15" s="42">
        <v>1</v>
      </c>
      <c r="F15" s="21">
        <f>+SUM(F16:F20)</f>
        <v>3722587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3047636</v>
      </c>
      <c r="D16" s="72">
        <v>2358638</v>
      </c>
      <c r="E16" s="73">
        <f>+D16/$D$15</f>
        <v>0.3313805713742996</v>
      </c>
      <c r="F16" s="72">
        <v>688998</v>
      </c>
      <c r="G16" s="74">
        <f>+F16/$F$15</f>
        <v>0.18508580188992224</v>
      </c>
      <c r="I16" s="80"/>
      <c r="J16" s="80"/>
    </row>
    <row r="17" spans="2:10" x14ac:dyDescent="0.2">
      <c r="B17" s="24" t="s">
        <v>11</v>
      </c>
      <c r="C17" s="71">
        <f>+D17+F17</f>
        <v>4914860</v>
      </c>
      <c r="D17" s="72">
        <v>3024037</v>
      </c>
      <c r="E17" s="73">
        <f t="shared" ref="E17:E19" si="0">+D17/$D$15</f>
        <v>0.42486685490398396</v>
      </c>
      <c r="F17" s="72">
        <v>1890823</v>
      </c>
      <c r="G17" s="74">
        <f t="shared" ref="G17:G18" si="1">+F17/$F$15</f>
        <v>0.50793252112039289</v>
      </c>
      <c r="I17" s="80"/>
      <c r="J17" s="80"/>
    </row>
    <row r="18" spans="2:10" x14ac:dyDescent="0.2">
      <c r="B18" s="24" t="s">
        <v>12</v>
      </c>
      <c r="C18" s="71">
        <f>+D18+F18</f>
        <v>1888329</v>
      </c>
      <c r="D18" s="72">
        <v>1192680</v>
      </c>
      <c r="E18" s="73">
        <f t="shared" si="0"/>
        <v>0.16756746048639073</v>
      </c>
      <c r="F18" s="72">
        <v>695649</v>
      </c>
      <c r="G18" s="74">
        <f t="shared" si="1"/>
        <v>0.18687246261806642</v>
      </c>
      <c r="I18" s="80"/>
      <c r="J18" s="80"/>
    </row>
    <row r="19" spans="2:10" ht="15" customHeight="1" x14ac:dyDescent="0.2">
      <c r="B19" s="24" t="s">
        <v>13</v>
      </c>
      <c r="C19" s="71">
        <f>+D19+F19</f>
        <v>887027</v>
      </c>
      <c r="D19" s="72">
        <v>498512</v>
      </c>
      <c r="E19" s="73">
        <f t="shared" si="0"/>
        <v>7.0039230859905099E-2</v>
      </c>
      <c r="F19" s="72">
        <v>388515</v>
      </c>
      <c r="G19" s="74">
        <f>+F19/$F$15</f>
        <v>0.10436693621935499</v>
      </c>
      <c r="I19" s="80"/>
      <c r="J19" s="80"/>
    </row>
    <row r="20" spans="2:10" x14ac:dyDescent="0.2">
      <c r="B20" s="29" t="s">
        <v>14</v>
      </c>
      <c r="C20" s="75">
        <f>+D20+F20</f>
        <v>102346</v>
      </c>
      <c r="D20" s="76">
        <v>43744</v>
      </c>
      <c r="E20" s="81">
        <f>+D20/$D$15</f>
        <v>6.1458823754206296E-3</v>
      </c>
      <c r="F20" s="76">
        <v>58602</v>
      </c>
      <c r="G20" s="82">
        <f>+F20/$F$15</f>
        <v>1.5742278152263468E-2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54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11092275</v>
      </c>
      <c r="D15" s="21">
        <f>+SUM(D16:D20)</f>
        <v>7289585</v>
      </c>
      <c r="E15" s="42">
        <v>1</v>
      </c>
      <c r="F15" s="21">
        <f>+SUM(F16:F20)</f>
        <v>3802690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3116321</v>
      </c>
      <c r="D16" s="72">
        <v>2410320</v>
      </c>
      <c r="E16" s="73">
        <f>+D16/$D$15</f>
        <v>0.33065256801313109</v>
      </c>
      <c r="F16" s="72">
        <v>706001</v>
      </c>
      <c r="G16" s="74">
        <f>+F16/$F$15</f>
        <v>0.1856583103013919</v>
      </c>
      <c r="I16" s="80"/>
      <c r="J16" s="80"/>
    </row>
    <row r="17" spans="2:10" x14ac:dyDescent="0.2">
      <c r="B17" s="24" t="s">
        <v>11</v>
      </c>
      <c r="C17" s="71">
        <f>+D17+F17</f>
        <v>5016585</v>
      </c>
      <c r="D17" s="72">
        <v>3088263</v>
      </c>
      <c r="E17" s="73">
        <f t="shared" ref="E17:E19" si="0">+D17/$D$15</f>
        <v>0.42365415863866052</v>
      </c>
      <c r="F17" s="72">
        <v>1928322</v>
      </c>
      <c r="G17" s="74">
        <f t="shared" ref="G17:G18" si="1">+F17/$F$15</f>
        <v>0.50709418858755251</v>
      </c>
      <c r="I17" s="80"/>
      <c r="J17" s="80"/>
    </row>
    <row r="18" spans="2:10" x14ac:dyDescent="0.2">
      <c r="B18" s="24" t="s">
        <v>12</v>
      </c>
      <c r="C18" s="71">
        <f>+D18+F18</f>
        <v>1938292</v>
      </c>
      <c r="D18" s="72">
        <v>1229902</v>
      </c>
      <c r="E18" s="73">
        <f t="shared" si="0"/>
        <v>0.16872044156148808</v>
      </c>
      <c r="F18" s="72">
        <v>708390</v>
      </c>
      <c r="G18" s="74">
        <f t="shared" si="1"/>
        <v>0.18628654978449466</v>
      </c>
      <c r="I18" s="80"/>
      <c r="J18" s="80"/>
    </row>
    <row r="19" spans="2:10" ht="15" customHeight="1" x14ac:dyDescent="0.2">
      <c r="B19" s="24" t="s">
        <v>13</v>
      </c>
      <c r="C19" s="71">
        <f>+D19+F19</f>
        <v>916763</v>
      </c>
      <c r="D19" s="72">
        <v>515812</v>
      </c>
      <c r="E19" s="73">
        <f t="shared" si="0"/>
        <v>7.0760132435522732E-2</v>
      </c>
      <c r="F19" s="72">
        <v>400951</v>
      </c>
      <c r="G19" s="74">
        <f>+F19/$F$15</f>
        <v>0.10543878149415283</v>
      </c>
      <c r="I19" s="80"/>
      <c r="J19" s="80"/>
    </row>
    <row r="20" spans="2:10" x14ac:dyDescent="0.2">
      <c r="B20" s="29" t="s">
        <v>14</v>
      </c>
      <c r="C20" s="75">
        <f>+D20+F20</f>
        <v>104314</v>
      </c>
      <c r="D20" s="76">
        <v>45288</v>
      </c>
      <c r="E20" s="81">
        <f>+D20/$D$15</f>
        <v>6.212699351197633E-3</v>
      </c>
      <c r="F20" s="76">
        <v>59026</v>
      </c>
      <c r="G20" s="82">
        <f>+F20/$F$15</f>
        <v>1.5522169832408112E-2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55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11091891</v>
      </c>
      <c r="D15" s="21">
        <f>+SUM(D16:D20)</f>
        <v>7290864</v>
      </c>
      <c r="E15" s="42">
        <v>1</v>
      </c>
      <c r="F15" s="21">
        <f>+SUM(F16:F20)</f>
        <v>3801027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3117588</v>
      </c>
      <c r="D16" s="72">
        <v>2410416</v>
      </c>
      <c r="E16" s="73">
        <f>+D16/$D$15</f>
        <v>0.33060773044182418</v>
      </c>
      <c r="F16" s="72">
        <v>707172</v>
      </c>
      <c r="G16" s="74">
        <f>+F16/$F$15</f>
        <v>0.18604761292145516</v>
      </c>
      <c r="I16" s="80"/>
      <c r="J16" s="80"/>
    </row>
    <row r="17" spans="2:10" x14ac:dyDescent="0.2">
      <c r="B17" s="24" t="s">
        <v>11</v>
      </c>
      <c r="C17" s="71">
        <f>+D17+F17</f>
        <v>5016585</v>
      </c>
      <c r="D17" s="72">
        <v>3088263</v>
      </c>
      <c r="E17" s="73">
        <f t="shared" ref="E17:E19" si="0">+D17/$D$15</f>
        <v>0.42357983909725927</v>
      </c>
      <c r="F17" s="72">
        <v>1928322</v>
      </c>
      <c r="G17" s="74">
        <f t="shared" ref="G17:G18" si="1">+F17/$F$15</f>
        <v>0.5073160490572679</v>
      </c>
      <c r="I17" s="80"/>
      <c r="J17" s="80"/>
    </row>
    <row r="18" spans="2:10" x14ac:dyDescent="0.2">
      <c r="B18" s="24" t="s">
        <v>12</v>
      </c>
      <c r="C18" s="71">
        <f>+D18+F18</f>
        <v>1936594</v>
      </c>
      <c r="D18" s="72">
        <v>1231079</v>
      </c>
      <c r="E18" s="73">
        <f t="shared" si="0"/>
        <v>0.16885227868740935</v>
      </c>
      <c r="F18" s="72">
        <v>705515</v>
      </c>
      <c r="G18" s="74">
        <f t="shared" si="1"/>
        <v>0.18561167810699583</v>
      </c>
      <c r="I18" s="80"/>
      <c r="J18" s="80"/>
    </row>
    <row r="19" spans="2:10" ht="15" customHeight="1" x14ac:dyDescent="0.2">
      <c r="B19" s="24" t="s">
        <v>13</v>
      </c>
      <c r="C19" s="71">
        <f>+D19+F19</f>
        <v>916895</v>
      </c>
      <c r="D19" s="72">
        <v>515818</v>
      </c>
      <c r="E19" s="73">
        <f t="shared" si="0"/>
        <v>7.0748542285249044E-2</v>
      </c>
      <c r="F19" s="72">
        <v>401077</v>
      </c>
      <c r="G19" s="74">
        <f>+F19/$F$15</f>
        <v>0.10551806130290577</v>
      </c>
      <c r="I19" s="80"/>
      <c r="J19" s="80"/>
    </row>
    <row r="20" spans="2:10" x14ac:dyDescent="0.2">
      <c r="B20" s="29" t="s">
        <v>14</v>
      </c>
      <c r="C20" s="75">
        <f>+D20+F20</f>
        <v>104229</v>
      </c>
      <c r="D20" s="76">
        <v>45288</v>
      </c>
      <c r="E20" s="81">
        <f>+D20/$D$15</f>
        <v>6.211609488258182E-3</v>
      </c>
      <c r="F20" s="76">
        <v>58941</v>
      </c>
      <c r="G20" s="82">
        <f>+F20/$F$15</f>
        <v>1.5506598611375294E-2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B1:N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56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11774587</v>
      </c>
      <c r="D15" s="21">
        <f>+SUM(D16:D20)</f>
        <v>7763928</v>
      </c>
      <c r="E15" s="42">
        <v>1</v>
      </c>
      <c r="F15" s="21">
        <f>+SUM(F16:F20)</f>
        <v>4010659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3296363</v>
      </c>
      <c r="D16" s="72">
        <v>2547350</v>
      </c>
      <c r="E16" s="73">
        <f>+D16/$D$15</f>
        <v>0.32810067275224603</v>
      </c>
      <c r="F16" s="72">
        <v>749013</v>
      </c>
      <c r="G16" s="74">
        <f>+F16/$F$15</f>
        <v>0.18675559303346409</v>
      </c>
      <c r="I16" s="80"/>
      <c r="J16" s="80"/>
    </row>
    <row r="17" spans="2:10" x14ac:dyDescent="0.2">
      <c r="B17" s="24" t="s">
        <v>11</v>
      </c>
      <c r="C17" s="71">
        <f>+D17+F17</f>
        <v>5298584</v>
      </c>
      <c r="D17" s="72">
        <v>3278210</v>
      </c>
      <c r="E17" s="73">
        <f t="shared" ref="E17:E19" si="0">+D17/$D$15</f>
        <v>0.42223601249264547</v>
      </c>
      <c r="F17" s="72">
        <v>2020374</v>
      </c>
      <c r="G17" s="74">
        <f t="shared" ref="G17:G18" si="1">+F17/$F$15</f>
        <v>0.5037511291785215</v>
      </c>
      <c r="I17" s="80"/>
      <c r="J17" s="80"/>
    </row>
    <row r="18" spans="2:10" x14ac:dyDescent="0.2">
      <c r="B18" s="24" t="s">
        <v>12</v>
      </c>
      <c r="C18" s="71">
        <f>+D18+F18</f>
        <v>2069409</v>
      </c>
      <c r="D18" s="72">
        <v>1324031</v>
      </c>
      <c r="E18" s="73">
        <f t="shared" si="0"/>
        <v>0.17053622856883782</v>
      </c>
      <c r="F18" s="72">
        <v>745378</v>
      </c>
      <c r="G18" s="74">
        <f t="shared" si="1"/>
        <v>0.18584925818924022</v>
      </c>
      <c r="I18" s="80"/>
      <c r="J18" s="80"/>
    </row>
    <row r="19" spans="2:10" ht="15" customHeight="1" x14ac:dyDescent="0.2">
      <c r="B19" s="24" t="s">
        <v>13</v>
      </c>
      <c r="C19" s="71">
        <f>+D19+F19</f>
        <v>1000747</v>
      </c>
      <c r="D19" s="72">
        <v>564980</v>
      </c>
      <c r="E19" s="73">
        <f t="shared" si="0"/>
        <v>7.2769865975057982E-2</v>
      </c>
      <c r="F19" s="72">
        <v>435767</v>
      </c>
      <c r="G19" s="74">
        <f>+F19/$F$15</f>
        <v>0.10865221899942129</v>
      </c>
      <c r="I19" s="80"/>
      <c r="J19" s="80"/>
    </row>
    <row r="20" spans="2:10" x14ac:dyDescent="0.2">
      <c r="B20" s="29" t="s">
        <v>14</v>
      </c>
      <c r="C20" s="75">
        <f>+D20+F20</f>
        <v>109484</v>
      </c>
      <c r="D20" s="76">
        <v>49357</v>
      </c>
      <c r="E20" s="81">
        <f>+D20/$D$15</f>
        <v>6.3572202112126752E-3</v>
      </c>
      <c r="F20" s="76">
        <v>60127</v>
      </c>
      <c r="G20" s="82">
        <f>+F20/$F$15</f>
        <v>1.4991800599352874E-2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57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12168785</v>
      </c>
      <c r="D15" s="21">
        <f>+SUM(D16:D20)</f>
        <v>8038472</v>
      </c>
      <c r="E15" s="42">
        <v>1</v>
      </c>
      <c r="F15" s="21">
        <f>+SUM(F16:F20)</f>
        <v>4130313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3397449</v>
      </c>
      <c r="D16" s="72">
        <v>2623836</v>
      </c>
      <c r="E16" s="73">
        <f>+D16/$D$15</f>
        <v>0.32640979529442909</v>
      </c>
      <c r="F16" s="72">
        <v>773613</v>
      </c>
      <c r="G16" s="74">
        <f>+F16/$F$15</f>
        <v>0.18730130137837012</v>
      </c>
      <c r="I16" s="80"/>
      <c r="J16" s="80"/>
    </row>
    <row r="17" spans="2:10" x14ac:dyDescent="0.2">
      <c r="B17" s="24" t="s">
        <v>11</v>
      </c>
      <c r="C17" s="71">
        <f>+D17+F17</f>
        <v>5454244</v>
      </c>
      <c r="D17" s="72">
        <v>3386403</v>
      </c>
      <c r="E17" s="73">
        <f t="shared" ref="E17:E19" si="0">+D17/$D$15</f>
        <v>0.42127446609256086</v>
      </c>
      <c r="F17" s="72">
        <v>2067841</v>
      </c>
      <c r="G17" s="74">
        <f t="shared" ref="G17:G18" si="1">+F17/$F$15</f>
        <v>0.50064995074223184</v>
      </c>
      <c r="I17" s="80"/>
      <c r="J17" s="80"/>
    </row>
    <row r="18" spans="2:10" x14ac:dyDescent="0.2">
      <c r="B18" s="24" t="s">
        <v>12</v>
      </c>
      <c r="C18" s="71">
        <f>+D18+F18</f>
        <v>2150816</v>
      </c>
      <c r="D18" s="72">
        <v>1381907</v>
      </c>
      <c r="E18" s="73">
        <f t="shared" si="0"/>
        <v>0.17191165186617557</v>
      </c>
      <c r="F18" s="72">
        <v>768909</v>
      </c>
      <c r="G18" s="74">
        <f t="shared" si="1"/>
        <v>0.1861624046410042</v>
      </c>
      <c r="I18" s="80"/>
      <c r="J18" s="80"/>
    </row>
    <row r="19" spans="2:10" ht="15" customHeight="1" x14ac:dyDescent="0.2">
      <c r="B19" s="24" t="s">
        <v>13</v>
      </c>
      <c r="C19" s="71">
        <f>+D19+F19</f>
        <v>1054568</v>
      </c>
      <c r="D19" s="72">
        <v>595335</v>
      </c>
      <c r="E19" s="73">
        <f t="shared" si="0"/>
        <v>7.4060717011889821E-2</v>
      </c>
      <c r="F19" s="72">
        <v>459233</v>
      </c>
      <c r="G19" s="74">
        <f>+F19/$F$15</f>
        <v>0.11118600454735512</v>
      </c>
      <c r="I19" s="80"/>
      <c r="J19" s="80"/>
    </row>
    <row r="20" spans="2:10" x14ac:dyDescent="0.2">
      <c r="B20" s="29" t="s">
        <v>14</v>
      </c>
      <c r="C20" s="75">
        <f>+D20+F20</f>
        <v>111708</v>
      </c>
      <c r="D20" s="76">
        <v>50991</v>
      </c>
      <c r="E20" s="81">
        <f>+D20/$D$15</f>
        <v>6.3433697349446509E-3</v>
      </c>
      <c r="F20" s="76">
        <v>60717</v>
      </c>
      <c r="G20" s="82">
        <f>+F20/$F$15</f>
        <v>1.4700338691038669E-2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5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58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+SUM(C16:C20)</f>
        <v>12510904</v>
      </c>
      <c r="D15" s="21">
        <f>+SUM(D16:D20)</f>
        <v>8278499</v>
      </c>
      <c r="E15" s="42">
        <v>1</v>
      </c>
      <c r="F15" s="21">
        <f>+SUM(F16:F20)</f>
        <v>4232405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71">
        <f>+D16+F16</f>
        <v>3487372</v>
      </c>
      <c r="D16" s="72">
        <v>2691661</v>
      </c>
      <c r="E16" s="73">
        <f>+D16/$D$15</f>
        <v>0.32513877213731618</v>
      </c>
      <c r="F16" s="72">
        <v>795711</v>
      </c>
      <c r="G16" s="74">
        <f>+F16/$F$15</f>
        <v>0.18800445609529334</v>
      </c>
      <c r="I16" s="80"/>
      <c r="J16" s="80"/>
    </row>
    <row r="17" spans="2:10" x14ac:dyDescent="0.2">
      <c r="B17" s="24" t="s">
        <v>11</v>
      </c>
      <c r="C17" s="71">
        <f>+D17+F17</f>
        <v>5582424</v>
      </c>
      <c r="D17" s="72">
        <v>3474778</v>
      </c>
      <c r="E17" s="73">
        <f t="shared" ref="E17:E19" si="0">+D17/$D$15</f>
        <v>0.41973526843453141</v>
      </c>
      <c r="F17" s="72">
        <v>2107646</v>
      </c>
      <c r="G17" s="74">
        <f t="shared" ref="G17:G18" si="1">+F17/$F$15</f>
        <v>0.4979783361941969</v>
      </c>
      <c r="I17" s="80"/>
      <c r="J17" s="80"/>
    </row>
    <row r="18" spans="2:10" x14ac:dyDescent="0.2">
      <c r="B18" s="24" t="s">
        <v>12</v>
      </c>
      <c r="C18" s="71">
        <f>+D18+F18</f>
        <v>2225266</v>
      </c>
      <c r="D18" s="72">
        <v>1437834</v>
      </c>
      <c r="E18" s="73">
        <f t="shared" si="0"/>
        <v>0.17368293455129971</v>
      </c>
      <c r="F18" s="72">
        <v>787432</v>
      </c>
      <c r="G18" s="74">
        <f t="shared" si="1"/>
        <v>0.18604835784855184</v>
      </c>
      <c r="I18" s="80"/>
      <c r="J18" s="80"/>
    </row>
    <row r="19" spans="2:10" ht="15" customHeight="1" x14ac:dyDescent="0.2">
      <c r="B19" s="24" t="s">
        <v>13</v>
      </c>
      <c r="C19" s="71">
        <f>+D19+F19</f>
        <v>1101460</v>
      </c>
      <c r="D19" s="72">
        <v>621254</v>
      </c>
      <c r="E19" s="73">
        <f t="shared" si="0"/>
        <v>7.5044280370149222E-2</v>
      </c>
      <c r="F19" s="72">
        <v>480206</v>
      </c>
      <c r="G19" s="74">
        <f>+F19/$F$15</f>
        <v>0.11345936884584533</v>
      </c>
      <c r="I19" s="80"/>
      <c r="J19" s="80"/>
    </row>
    <row r="20" spans="2:10" x14ac:dyDescent="0.2">
      <c r="B20" s="29" t="s">
        <v>14</v>
      </c>
      <c r="C20" s="75">
        <f>+D20+F20</f>
        <v>114382</v>
      </c>
      <c r="D20" s="76">
        <v>52972</v>
      </c>
      <c r="E20" s="81">
        <f>+D20/$D$15</f>
        <v>6.3987445067034496E-3</v>
      </c>
      <c r="F20" s="76">
        <v>61410</v>
      </c>
      <c r="G20" s="82">
        <f>+F20/$F$15</f>
        <v>1.4509481016112588E-2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H39"/>
  <sheetViews>
    <sheetView showGridLines="0" view="pageBreakPreview" zoomScaleNormal="80" zoomScaleSheetLayoutView="100" workbookViewId="0">
      <selection activeCell="K8" sqref="K8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2</v>
      </c>
      <c r="C10" s="179"/>
      <c r="D10" s="179"/>
      <c r="E10" s="179"/>
      <c r="F10" s="179"/>
      <c r="G10" s="180"/>
    </row>
    <row r="11" spans="2:8" ht="15.75" x14ac:dyDescent="0.25">
      <c r="B11" s="178" t="s">
        <v>26</v>
      </c>
      <c r="C11" s="179"/>
      <c r="D11" s="179"/>
      <c r="E11" s="179"/>
      <c r="F11" s="179"/>
      <c r="G11" s="180"/>
    </row>
    <row r="12" spans="2:8" ht="5.25" customHeight="1" thickBot="1" x14ac:dyDescent="0.25">
      <c r="B12" s="15"/>
      <c r="C12" s="16"/>
      <c r="D12" s="16"/>
      <c r="E12" s="16"/>
      <c r="F12" s="16"/>
      <c r="G12" s="17"/>
    </row>
    <row r="13" spans="2:8" ht="31.5" customHeight="1" x14ac:dyDescent="0.2">
      <c r="B13" s="181" t="s">
        <v>3</v>
      </c>
      <c r="C13" s="183" t="s">
        <v>4</v>
      </c>
      <c r="D13" s="185" t="s">
        <v>5</v>
      </c>
      <c r="E13" s="185"/>
      <c r="F13" s="185" t="s">
        <v>6</v>
      </c>
      <c r="G13" s="186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2662758</v>
      </c>
      <c r="D15" s="21">
        <f>SUM(D16:D20)</f>
        <v>1595594</v>
      </c>
      <c r="E15" s="22">
        <f>SUM(E16:E20)</f>
        <v>1</v>
      </c>
      <c r="F15" s="21">
        <f>SUM(F16:F20)</f>
        <v>1067005</v>
      </c>
      <c r="G15" s="23">
        <f>SUM(G16:G20)</f>
        <v>1</v>
      </c>
    </row>
    <row r="16" spans="2:8" ht="15" customHeight="1" x14ac:dyDescent="0.2">
      <c r="B16" s="24" t="s">
        <v>10</v>
      </c>
      <c r="C16" s="25">
        <v>716290</v>
      </c>
      <c r="D16" s="26">
        <v>551488</v>
      </c>
      <c r="E16" s="27">
        <f>D16/$D$15</f>
        <v>0.34563178352387885</v>
      </c>
      <c r="F16" s="26">
        <v>164643</v>
      </c>
      <c r="G16" s="28">
        <f>F16/$F$15</f>
        <v>0.15430386924147496</v>
      </c>
    </row>
    <row r="17" spans="2:7" x14ac:dyDescent="0.2">
      <c r="B17" s="24" t="s">
        <v>11</v>
      </c>
      <c r="C17" s="25">
        <v>1390808</v>
      </c>
      <c r="D17" s="26">
        <v>739291</v>
      </c>
      <c r="E17" s="27">
        <f>D17/$D$15</f>
        <v>0.46333277763641628</v>
      </c>
      <c r="F17" s="26">
        <v>651517</v>
      </c>
      <c r="G17" s="28">
        <f>F17/$F$15</f>
        <v>0.61060351169863314</v>
      </c>
    </row>
    <row r="18" spans="2:7" x14ac:dyDescent="0.2">
      <c r="B18" s="24" t="s">
        <v>12</v>
      </c>
      <c r="C18" s="25">
        <v>439685</v>
      </c>
      <c r="D18" s="26">
        <v>248729</v>
      </c>
      <c r="E18" s="27">
        <f>D18/$D$15</f>
        <v>0.15588489302416531</v>
      </c>
      <c r="F18" s="26">
        <v>190956</v>
      </c>
      <c r="G18" s="28">
        <f>F18/$F$15</f>
        <v>0.17896448470250842</v>
      </c>
    </row>
    <row r="19" spans="2:7" ht="15" customHeight="1" x14ac:dyDescent="0.2">
      <c r="B19" s="24" t="s">
        <v>13</v>
      </c>
      <c r="C19" s="25">
        <v>102564</v>
      </c>
      <c r="D19" s="26">
        <v>54729</v>
      </c>
      <c r="E19" s="27">
        <f>D19/$D$15</f>
        <v>3.4300078842111462E-2</v>
      </c>
      <c r="F19" s="26">
        <v>47835</v>
      </c>
      <c r="G19" s="28">
        <f>F19/$F$15</f>
        <v>4.4831092637803945E-2</v>
      </c>
    </row>
    <row r="20" spans="2:7" x14ac:dyDescent="0.2">
      <c r="B20" s="29" t="s">
        <v>14</v>
      </c>
      <c r="C20" s="30">
        <v>13411</v>
      </c>
      <c r="D20" s="31">
        <v>1357</v>
      </c>
      <c r="E20" s="32">
        <f>D20/$D$15</f>
        <v>8.5046697342807754E-4</v>
      </c>
      <c r="F20" s="31">
        <v>12054</v>
      </c>
      <c r="G20" s="33">
        <f>F20/$F$15</f>
        <v>1.129704171957957E-2</v>
      </c>
    </row>
    <row r="21" spans="2:7" x14ac:dyDescent="0.2">
      <c r="B21" s="34" t="s">
        <v>15</v>
      </c>
    </row>
    <row r="39" spans="2:7" x14ac:dyDescent="0.2">
      <c r="B39" s="187" t="s">
        <v>15</v>
      </c>
      <c r="C39" s="187"/>
      <c r="D39" s="187"/>
      <c r="E39" s="187"/>
      <c r="F39" s="187"/>
      <c r="G39" s="187"/>
    </row>
  </sheetData>
  <mergeCells count="9">
    <mergeCell ref="B39:G39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85" orientation="landscape" r:id="rId1"/>
  <rowBreaks count="1" manualBreakCount="1">
    <brk id="41" max="8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59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11099079</v>
      </c>
      <c r="D15" s="21">
        <v>7316317</v>
      </c>
      <c r="E15" s="42">
        <v>1</v>
      </c>
      <c r="F15" s="21">
        <v>3782762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84">
        <v>3098152</v>
      </c>
      <c r="D16" s="85">
        <v>2419187</v>
      </c>
      <c r="E16" s="86">
        <v>0.33065639446732559</v>
      </c>
      <c r="F16" s="85">
        <v>678965</v>
      </c>
      <c r="G16" s="87">
        <v>0.17948921978173621</v>
      </c>
      <c r="I16" s="80"/>
      <c r="J16" s="80"/>
    </row>
    <row r="17" spans="2:10" x14ac:dyDescent="0.2">
      <c r="B17" s="24" t="s">
        <v>11</v>
      </c>
      <c r="C17" s="84">
        <v>5029324</v>
      </c>
      <c r="D17" s="85">
        <v>3096195</v>
      </c>
      <c r="E17" s="86">
        <v>0.42319038390490732</v>
      </c>
      <c r="F17" s="85">
        <v>1933129</v>
      </c>
      <c r="G17" s="87">
        <v>0.51103638029566756</v>
      </c>
      <c r="I17" s="80"/>
      <c r="J17" s="80"/>
    </row>
    <row r="18" spans="2:10" x14ac:dyDescent="0.2">
      <c r="B18" s="24" t="s">
        <v>12</v>
      </c>
      <c r="C18" s="84">
        <v>1946266</v>
      </c>
      <c r="D18" s="85">
        <v>1237936</v>
      </c>
      <c r="E18" s="86">
        <v>0.16920207257285325</v>
      </c>
      <c r="F18" s="85">
        <v>708330</v>
      </c>
      <c r="G18" s="87">
        <v>0.18725206608293093</v>
      </c>
      <c r="I18" s="80"/>
      <c r="J18" s="80"/>
    </row>
    <row r="19" spans="2:10" ht="15" customHeight="1" x14ac:dyDescent="0.2">
      <c r="B19" s="24" t="s">
        <v>13</v>
      </c>
      <c r="C19" s="84">
        <v>920816</v>
      </c>
      <c r="D19" s="85">
        <v>517511</v>
      </c>
      <c r="E19" s="86">
        <v>7.0733813201368942E-2</v>
      </c>
      <c r="F19" s="85">
        <v>403305</v>
      </c>
      <c r="G19" s="87">
        <v>0.10661654103535988</v>
      </c>
      <c r="I19" s="80"/>
      <c r="J19" s="80"/>
    </row>
    <row r="20" spans="2:10" x14ac:dyDescent="0.2">
      <c r="B20" s="29" t="s">
        <v>14</v>
      </c>
      <c r="C20" s="88">
        <v>104521</v>
      </c>
      <c r="D20" s="89">
        <v>45488</v>
      </c>
      <c r="E20" s="90">
        <v>6.2173358535448919E-3</v>
      </c>
      <c r="F20" s="89">
        <v>59033</v>
      </c>
      <c r="G20" s="91">
        <v>1.5605792804305426E-2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B1:N40"/>
  <sheetViews>
    <sheetView showGridLines="0" view="pageBreakPreview" topLeftCell="A7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60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f>SUM(C16:C20)</f>
        <v>13252673</v>
      </c>
      <c r="D15" s="21">
        <f>SUM(D16:D20)</f>
        <v>8799292</v>
      </c>
      <c r="E15" s="42">
        <f t="shared" ref="E15:G15" si="0">SUM(E16:E20)</f>
        <v>1</v>
      </c>
      <c r="F15" s="21">
        <f t="shared" si="0"/>
        <v>4453381</v>
      </c>
      <c r="G15" s="43">
        <f t="shared" si="0"/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84">
        <f>D16+F16</f>
        <v>3645443</v>
      </c>
      <c r="D16" s="85">
        <v>2834916</v>
      </c>
      <c r="E16" s="86">
        <f>D16/$D$15</f>
        <v>0.3221754659352139</v>
      </c>
      <c r="F16" s="85">
        <v>810527</v>
      </c>
      <c r="G16" s="87">
        <f>F16/$F$15</f>
        <v>0.18200261778635154</v>
      </c>
      <c r="I16" s="80"/>
      <c r="J16" s="80"/>
    </row>
    <row r="17" spans="2:10" x14ac:dyDescent="0.2">
      <c r="B17" s="24" t="s">
        <v>11</v>
      </c>
      <c r="C17" s="84">
        <f t="shared" ref="C17:C20" si="1">D17+F17</f>
        <v>5894034</v>
      </c>
      <c r="D17" s="85">
        <v>3682916</v>
      </c>
      <c r="E17" s="86">
        <f t="shared" ref="E17:E20" si="2">D17/$D$15</f>
        <v>0.41854685581521783</v>
      </c>
      <c r="F17" s="85">
        <v>2211118</v>
      </c>
      <c r="G17" s="87">
        <f t="shared" ref="G17:G20" si="3">F17/$F$15</f>
        <v>0.49650321856584917</v>
      </c>
      <c r="I17" s="80"/>
      <c r="J17" s="80"/>
    </row>
    <row r="18" spans="2:10" x14ac:dyDescent="0.2">
      <c r="B18" s="24" t="s">
        <v>12</v>
      </c>
      <c r="C18" s="84">
        <f t="shared" si="1"/>
        <v>2394626</v>
      </c>
      <c r="D18" s="85">
        <v>1551331</v>
      </c>
      <c r="E18" s="86">
        <f t="shared" si="2"/>
        <v>0.17630179791737791</v>
      </c>
      <c r="F18" s="85">
        <v>843295</v>
      </c>
      <c r="G18" s="87">
        <f t="shared" si="3"/>
        <v>0.18936062286159661</v>
      </c>
      <c r="I18" s="80"/>
      <c r="J18" s="80"/>
    </row>
    <row r="19" spans="2:10" ht="15" customHeight="1" x14ac:dyDescent="0.2">
      <c r="B19" s="24" t="s">
        <v>13</v>
      </c>
      <c r="C19" s="84">
        <f t="shared" si="1"/>
        <v>1200354</v>
      </c>
      <c r="D19" s="85">
        <v>674480</v>
      </c>
      <c r="E19" s="86">
        <f t="shared" si="2"/>
        <v>7.6651621516822033E-2</v>
      </c>
      <c r="F19" s="85">
        <v>525874</v>
      </c>
      <c r="G19" s="87">
        <f t="shared" si="3"/>
        <v>0.11808421511655975</v>
      </c>
      <c r="I19" s="80"/>
      <c r="J19" s="80"/>
    </row>
    <row r="20" spans="2:10" x14ac:dyDescent="0.2">
      <c r="B20" s="29" t="s">
        <v>14</v>
      </c>
      <c r="C20" s="88">
        <f t="shared" si="1"/>
        <v>118216</v>
      </c>
      <c r="D20" s="89">
        <v>55649</v>
      </c>
      <c r="E20" s="90">
        <f t="shared" si="2"/>
        <v>6.3242588153683277E-3</v>
      </c>
      <c r="F20" s="89">
        <v>62567</v>
      </c>
      <c r="G20" s="91">
        <f t="shared" si="3"/>
        <v>1.4049325669642907E-2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61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13648500</v>
      </c>
      <c r="D15" s="21">
        <v>9074074</v>
      </c>
      <c r="E15" s="42">
        <v>1</v>
      </c>
      <c r="F15" s="21">
        <v>4574426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92">
        <v>3802527</v>
      </c>
      <c r="D16" s="93">
        <v>2897796</v>
      </c>
      <c r="E16" s="94">
        <v>0.3193489495457057</v>
      </c>
      <c r="F16" s="93">
        <v>904731</v>
      </c>
      <c r="G16" s="95">
        <v>0.1977802242292257</v>
      </c>
      <c r="I16" s="80"/>
      <c r="J16" s="80"/>
    </row>
    <row r="17" spans="2:10" x14ac:dyDescent="0.2">
      <c r="B17" s="24" t="s">
        <v>11</v>
      </c>
      <c r="C17" s="92">
        <v>6014401</v>
      </c>
      <c r="D17" s="93">
        <v>3818257</v>
      </c>
      <c r="E17" s="94">
        <v>0.42078750955744904</v>
      </c>
      <c r="F17" s="93">
        <v>2196144</v>
      </c>
      <c r="G17" s="95">
        <v>0.48009170986698657</v>
      </c>
      <c r="I17" s="80"/>
      <c r="J17" s="80"/>
    </row>
    <row r="18" spans="2:10" x14ac:dyDescent="0.2">
      <c r="B18" s="24" t="s">
        <v>12</v>
      </c>
      <c r="C18" s="92">
        <v>2457393</v>
      </c>
      <c r="D18" s="93">
        <v>1595659</v>
      </c>
      <c r="E18" s="94">
        <v>0.17584813612937253</v>
      </c>
      <c r="F18" s="93">
        <v>861734</v>
      </c>
      <c r="G18" s="95">
        <v>0.18838079356841711</v>
      </c>
      <c r="I18" s="80"/>
      <c r="J18" s="80"/>
    </row>
    <row r="19" spans="2:10" ht="15" customHeight="1" x14ac:dyDescent="0.2">
      <c r="B19" s="24" t="s">
        <v>13</v>
      </c>
      <c r="C19" s="92">
        <v>1253509</v>
      </c>
      <c r="D19" s="93">
        <v>704980</v>
      </c>
      <c r="E19" s="94">
        <v>7.7691674103605501E-2</v>
      </c>
      <c r="F19" s="93">
        <v>548529</v>
      </c>
      <c r="G19" s="95">
        <v>0.1199120938889382</v>
      </c>
      <c r="I19" s="80"/>
      <c r="J19" s="80"/>
    </row>
    <row r="20" spans="2:10" x14ac:dyDescent="0.2">
      <c r="B20" s="29" t="s">
        <v>14</v>
      </c>
      <c r="C20" s="96">
        <v>120670</v>
      </c>
      <c r="D20" s="97">
        <v>57382</v>
      </c>
      <c r="E20" s="98">
        <v>6.3237306638671891E-3</v>
      </c>
      <c r="F20" s="97">
        <v>63288</v>
      </c>
      <c r="G20" s="99">
        <v>1.3835178446432405E-2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3"/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62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11085484</v>
      </c>
      <c r="D15" s="21">
        <v>7300920</v>
      </c>
      <c r="E15" s="42">
        <v>1</v>
      </c>
      <c r="F15" s="21">
        <v>3784564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100">
        <v>3111101</v>
      </c>
      <c r="D16" s="101">
        <v>2384420</v>
      </c>
      <c r="E16" s="102">
        <v>0.32659171720824226</v>
      </c>
      <c r="F16" s="101">
        <v>726681</v>
      </c>
      <c r="G16" s="103">
        <v>0.1920118143067471</v>
      </c>
      <c r="I16" s="80"/>
      <c r="J16" s="80"/>
    </row>
    <row r="17" spans="2:10" x14ac:dyDescent="0.2">
      <c r="B17" s="24" t="s">
        <v>11</v>
      </c>
      <c r="C17" s="100">
        <v>5004962</v>
      </c>
      <c r="D17" s="101">
        <v>3117036</v>
      </c>
      <c r="E17" s="102">
        <v>0.42693742706398646</v>
      </c>
      <c r="F17" s="101">
        <v>1887926</v>
      </c>
      <c r="G17" s="103">
        <v>0.49884900876296451</v>
      </c>
      <c r="I17" s="80"/>
      <c r="J17" s="80"/>
    </row>
    <row r="18" spans="2:10" x14ac:dyDescent="0.2">
      <c r="B18" s="24" t="s">
        <v>12</v>
      </c>
      <c r="C18" s="100">
        <v>1946994</v>
      </c>
      <c r="D18" s="101">
        <v>1240370</v>
      </c>
      <c r="E18" s="102">
        <v>0.1698922875473228</v>
      </c>
      <c r="F18" s="101">
        <v>706624</v>
      </c>
      <c r="G18" s="103">
        <v>0.18671212853052557</v>
      </c>
      <c r="I18" s="80"/>
      <c r="J18" s="80"/>
    </row>
    <row r="19" spans="2:10" ht="15" customHeight="1" x14ac:dyDescent="0.2">
      <c r="B19" s="24" t="s">
        <v>13</v>
      </c>
      <c r="C19" s="100">
        <v>917603</v>
      </c>
      <c r="D19" s="101">
        <v>513454</v>
      </c>
      <c r="E19" s="102">
        <v>7.0327301216832949E-2</v>
      </c>
      <c r="F19" s="101">
        <v>404149</v>
      </c>
      <c r="G19" s="103">
        <v>0.10678878729491693</v>
      </c>
      <c r="I19" s="80"/>
      <c r="J19" s="80"/>
    </row>
    <row r="20" spans="2:10" x14ac:dyDescent="0.2">
      <c r="B20" s="29" t="s">
        <v>14</v>
      </c>
      <c r="C20" s="104">
        <v>104824</v>
      </c>
      <c r="D20" s="105">
        <v>45640</v>
      </c>
      <c r="E20" s="106">
        <v>6.2512669636155442E-3</v>
      </c>
      <c r="F20" s="105">
        <v>59184</v>
      </c>
      <c r="G20" s="107">
        <v>1.5638261104845896E-2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B1:N40"/>
  <sheetViews>
    <sheetView showGridLines="0" view="pageBreakPreview" topLeftCell="A4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63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14529657</v>
      </c>
      <c r="D15" s="21">
        <v>9688319</v>
      </c>
      <c r="E15" s="42">
        <v>1</v>
      </c>
      <c r="F15" s="21">
        <v>4841338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108">
        <v>4037698</v>
      </c>
      <c r="D16" s="109">
        <v>3068471</v>
      </c>
      <c r="E16" s="110">
        <v>0.3167186175434562</v>
      </c>
      <c r="F16" s="109">
        <v>969227</v>
      </c>
      <c r="G16" s="111">
        <v>0.20019816835759041</v>
      </c>
      <c r="I16" s="80"/>
      <c r="J16" s="80"/>
    </row>
    <row r="17" spans="2:10" x14ac:dyDescent="0.2">
      <c r="B17" s="24" t="s">
        <v>11</v>
      </c>
      <c r="C17" s="108">
        <v>6337799</v>
      </c>
      <c r="D17" s="109">
        <v>4051067</v>
      </c>
      <c r="E17" s="110">
        <v>0.41813930775813635</v>
      </c>
      <c r="F17" s="109">
        <v>2286732</v>
      </c>
      <c r="G17" s="111">
        <v>0.47233471408110733</v>
      </c>
      <c r="I17" s="80"/>
      <c r="J17" s="80"/>
    </row>
    <row r="18" spans="2:10" x14ac:dyDescent="0.2">
      <c r="B18" s="24" t="s">
        <v>12</v>
      </c>
      <c r="C18" s="108">
        <v>2655377</v>
      </c>
      <c r="D18" s="109">
        <v>1735730</v>
      </c>
      <c r="E18" s="110">
        <v>0.17915698275418057</v>
      </c>
      <c r="F18" s="109">
        <v>919647</v>
      </c>
      <c r="G18" s="111">
        <v>0.18995719778292694</v>
      </c>
      <c r="I18" s="80"/>
      <c r="J18" s="80"/>
    </row>
    <row r="19" spans="2:10" ht="15" customHeight="1" x14ac:dyDescent="0.2">
      <c r="B19" s="24" t="s">
        <v>13</v>
      </c>
      <c r="C19" s="108">
        <v>1374175</v>
      </c>
      <c r="D19" s="109">
        <v>772841</v>
      </c>
      <c r="E19" s="110">
        <v>7.9770391540575816E-2</v>
      </c>
      <c r="F19" s="109">
        <v>601334</v>
      </c>
      <c r="G19" s="111">
        <v>0.12420822508157869</v>
      </c>
      <c r="I19" s="80"/>
      <c r="J19" s="80"/>
    </row>
    <row r="20" spans="2:10" x14ac:dyDescent="0.2">
      <c r="B20" s="29" t="s">
        <v>14</v>
      </c>
      <c r="C20" s="112">
        <v>124608</v>
      </c>
      <c r="D20" s="113">
        <v>60210</v>
      </c>
      <c r="E20" s="114">
        <v>6.2147004036510354E-3</v>
      </c>
      <c r="F20" s="113">
        <v>64398</v>
      </c>
      <c r="G20" s="115">
        <v>1.330169469679663E-2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64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15054776</v>
      </c>
      <c r="D15" s="21">
        <v>10051774</v>
      </c>
      <c r="E15" s="42">
        <v>1</v>
      </c>
      <c r="F15" s="21">
        <v>5003002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116">
        <v>4171779</v>
      </c>
      <c r="D16" s="117">
        <v>3162465</v>
      </c>
      <c r="E16" s="118">
        <v>0.3146175988437464</v>
      </c>
      <c r="F16" s="117">
        <v>1009314</v>
      </c>
      <c r="G16" s="119">
        <v>0.20174167429875103</v>
      </c>
      <c r="I16" s="80"/>
      <c r="J16" s="80"/>
    </row>
    <row r="17" spans="2:10" x14ac:dyDescent="0.2">
      <c r="B17" s="24" t="s">
        <v>11</v>
      </c>
      <c r="C17" s="116">
        <v>6544441</v>
      </c>
      <c r="D17" s="117">
        <v>4202457</v>
      </c>
      <c r="E17" s="118">
        <v>0.41808112677423903</v>
      </c>
      <c r="F17" s="117">
        <v>2341984</v>
      </c>
      <c r="G17" s="119">
        <v>0.46811574330771805</v>
      </c>
      <c r="I17" s="80"/>
      <c r="J17" s="80"/>
    </row>
    <row r="18" spans="2:10" x14ac:dyDescent="0.2">
      <c r="B18" s="24" t="s">
        <v>12</v>
      </c>
      <c r="C18" s="116">
        <v>2770672</v>
      </c>
      <c r="D18" s="117">
        <v>1814928</v>
      </c>
      <c r="E18" s="118">
        <v>0.18055797911890975</v>
      </c>
      <c r="F18" s="117">
        <v>955744</v>
      </c>
      <c r="G18" s="119">
        <v>0.19103410312448407</v>
      </c>
      <c r="I18" s="80"/>
      <c r="J18" s="80"/>
    </row>
    <row r="19" spans="2:10" ht="15" customHeight="1" x14ac:dyDescent="0.2">
      <c r="B19" s="24" t="s">
        <v>13</v>
      </c>
      <c r="C19" s="116">
        <v>1440764</v>
      </c>
      <c r="D19" s="117">
        <v>810100</v>
      </c>
      <c r="E19" s="118">
        <v>8.0592739152312812E-2</v>
      </c>
      <c r="F19" s="117">
        <v>630664</v>
      </c>
      <c r="G19" s="119">
        <v>0.12605711530796909</v>
      </c>
      <c r="I19" s="80"/>
      <c r="J19" s="80"/>
    </row>
    <row r="20" spans="2:10" x14ac:dyDescent="0.2">
      <c r="B20" s="29" t="s">
        <v>14</v>
      </c>
      <c r="C20" s="120">
        <v>127120</v>
      </c>
      <c r="D20" s="121">
        <v>61824</v>
      </c>
      <c r="E20" s="122">
        <v>6.1505561107919856E-3</v>
      </c>
      <c r="F20" s="121">
        <v>65296</v>
      </c>
      <c r="G20" s="123">
        <v>1.3051363961077769E-2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65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15497318</v>
      </c>
      <c r="D15" s="21">
        <v>10361329</v>
      </c>
      <c r="E15" s="42">
        <v>1</v>
      </c>
      <c r="F15" s="21">
        <v>5135989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124">
        <v>4280873</v>
      </c>
      <c r="D16" s="125">
        <v>3239544</v>
      </c>
      <c r="E16" s="126">
        <v>0.31265718905364359</v>
      </c>
      <c r="F16" s="125">
        <v>1041329</v>
      </c>
      <c r="G16" s="127">
        <v>0.20275140776197145</v>
      </c>
      <c r="I16" s="80"/>
      <c r="J16" s="80"/>
    </row>
    <row r="17" spans="2:10" x14ac:dyDescent="0.2">
      <c r="B17" s="24" t="s">
        <v>11</v>
      </c>
      <c r="C17" s="124">
        <v>6720911</v>
      </c>
      <c r="D17" s="125">
        <v>4334636</v>
      </c>
      <c r="E17" s="126">
        <v>0.41834749190958032</v>
      </c>
      <c r="F17" s="125">
        <v>2386275</v>
      </c>
      <c r="G17" s="127">
        <v>0.46461840163598483</v>
      </c>
      <c r="I17" s="80"/>
      <c r="J17" s="80"/>
    </row>
    <row r="18" spans="2:10" x14ac:dyDescent="0.2">
      <c r="B18" s="24" t="s">
        <v>12</v>
      </c>
      <c r="C18" s="124">
        <v>2863195</v>
      </c>
      <c r="D18" s="125">
        <v>1879717</v>
      </c>
      <c r="E18" s="126">
        <v>0.18141659240817468</v>
      </c>
      <c r="F18" s="125">
        <v>983478</v>
      </c>
      <c r="G18" s="127">
        <v>0.19148755965014722</v>
      </c>
      <c r="I18" s="80"/>
      <c r="J18" s="80"/>
    </row>
    <row r="19" spans="2:10" ht="15" customHeight="1" x14ac:dyDescent="0.2">
      <c r="B19" s="24" t="s">
        <v>13</v>
      </c>
      <c r="C19" s="124">
        <v>1502075</v>
      </c>
      <c r="D19" s="125">
        <v>843912</v>
      </c>
      <c r="E19" s="126">
        <v>8.1448238927651073E-2</v>
      </c>
      <c r="F19" s="125">
        <v>658163</v>
      </c>
      <c r="G19" s="127">
        <v>0.12814727601636219</v>
      </c>
      <c r="I19" s="80"/>
      <c r="J19" s="80"/>
    </row>
    <row r="20" spans="2:10" x14ac:dyDescent="0.2">
      <c r="B20" s="29" t="s">
        <v>14</v>
      </c>
      <c r="C20" s="128">
        <v>130264</v>
      </c>
      <c r="D20" s="129">
        <v>63520</v>
      </c>
      <c r="E20" s="130">
        <v>6.1304877009503321E-3</v>
      </c>
      <c r="F20" s="129">
        <v>66744</v>
      </c>
      <c r="G20" s="131">
        <v>1.2995354935534324E-2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66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15841230</v>
      </c>
      <c r="D15" s="21">
        <v>10594992</v>
      </c>
      <c r="E15" s="42">
        <v>1</v>
      </c>
      <c r="F15" s="21">
        <v>5246238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132">
        <v>4370079</v>
      </c>
      <c r="D16" s="133">
        <v>3299859</v>
      </c>
      <c r="E16" s="134">
        <v>0.31145460043764073</v>
      </c>
      <c r="F16" s="133">
        <v>1070220</v>
      </c>
      <c r="G16" s="135">
        <v>0.20399760742840869</v>
      </c>
      <c r="I16" s="80"/>
      <c r="J16" s="80"/>
    </row>
    <row r="17" spans="2:10" x14ac:dyDescent="0.2">
      <c r="B17" s="24" t="s">
        <v>11</v>
      </c>
      <c r="C17" s="132">
        <v>6861673</v>
      </c>
      <c r="D17" s="133">
        <v>4435204</v>
      </c>
      <c r="E17" s="134">
        <v>0.41861324671127642</v>
      </c>
      <c r="F17" s="133">
        <v>2426469</v>
      </c>
      <c r="G17" s="135">
        <v>0.46251599717740599</v>
      </c>
      <c r="I17" s="80"/>
      <c r="J17" s="80"/>
    </row>
    <row r="18" spans="2:10" x14ac:dyDescent="0.2">
      <c r="B18" s="24" t="s">
        <v>12</v>
      </c>
      <c r="C18" s="132">
        <v>2929397</v>
      </c>
      <c r="D18" s="133">
        <v>1926341</v>
      </c>
      <c r="E18" s="134">
        <v>0.18181618258890617</v>
      </c>
      <c r="F18" s="133">
        <v>1003056</v>
      </c>
      <c r="G18" s="135">
        <v>0.19119529079694822</v>
      </c>
      <c r="I18" s="80"/>
      <c r="J18" s="80"/>
    </row>
    <row r="19" spans="2:10" ht="15" customHeight="1" x14ac:dyDescent="0.2">
      <c r="B19" s="24" t="s">
        <v>13</v>
      </c>
      <c r="C19" s="132">
        <v>1546249</v>
      </c>
      <c r="D19" s="133">
        <v>868280</v>
      </c>
      <c r="E19" s="134">
        <v>8.1951925966532113E-2</v>
      </c>
      <c r="F19" s="133">
        <v>677969</v>
      </c>
      <c r="G19" s="135">
        <v>0.1292295545874968</v>
      </c>
      <c r="I19" s="80"/>
      <c r="J19" s="80"/>
    </row>
    <row r="20" spans="2:10" x14ac:dyDescent="0.2">
      <c r="B20" s="29" t="s">
        <v>14</v>
      </c>
      <c r="C20" s="136">
        <v>133832</v>
      </c>
      <c r="D20" s="137">
        <v>65308</v>
      </c>
      <c r="E20" s="138">
        <v>6.1640442956445839E-3</v>
      </c>
      <c r="F20" s="137">
        <v>68524</v>
      </c>
      <c r="G20" s="139">
        <v>1.3061550009740313E-2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N40"/>
  <sheetViews>
    <sheetView showGridLines="0" view="pageBreakPreview" topLeftCell="A4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67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16258736</v>
      </c>
      <c r="D15" s="21">
        <v>10878428</v>
      </c>
      <c r="E15" s="42">
        <v>1</v>
      </c>
      <c r="F15" s="21">
        <v>5380308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132">
        <v>4484476</v>
      </c>
      <c r="D16" s="133">
        <v>3380891</v>
      </c>
      <c r="E16" s="134">
        <v>0.31078856246509146</v>
      </c>
      <c r="F16" s="133">
        <v>1103585</v>
      </c>
      <c r="G16" s="135">
        <v>0.20511558074370465</v>
      </c>
      <c r="I16" s="80"/>
      <c r="J16" s="80"/>
    </row>
    <row r="17" spans="2:10" x14ac:dyDescent="0.2">
      <c r="B17" s="24" t="s">
        <v>11</v>
      </c>
      <c r="C17" s="132">
        <v>7014155</v>
      </c>
      <c r="D17" s="133">
        <v>4539580</v>
      </c>
      <c r="E17" s="134">
        <v>0.41730110269608806</v>
      </c>
      <c r="F17" s="133">
        <v>2474575</v>
      </c>
      <c r="G17" s="135">
        <v>0.45993184776782298</v>
      </c>
      <c r="I17" s="80"/>
      <c r="J17" s="80"/>
    </row>
    <row r="18" spans="2:10" x14ac:dyDescent="0.2">
      <c r="B18" s="24" t="s">
        <v>12</v>
      </c>
      <c r="C18" s="132">
        <v>3012636</v>
      </c>
      <c r="D18" s="133">
        <v>1986018</v>
      </c>
      <c r="E18" s="134">
        <v>0.18256479704604378</v>
      </c>
      <c r="F18" s="133">
        <v>1026618</v>
      </c>
      <c r="G18" s="135">
        <v>0.19081026588068936</v>
      </c>
      <c r="I18" s="80"/>
      <c r="J18" s="80"/>
    </row>
    <row r="19" spans="2:10" ht="15" customHeight="1" x14ac:dyDescent="0.2">
      <c r="B19" s="24" t="s">
        <v>13</v>
      </c>
      <c r="C19" s="132">
        <v>1609571</v>
      </c>
      <c r="D19" s="133">
        <v>904560</v>
      </c>
      <c r="E19" s="134">
        <v>8.3151720083085537E-2</v>
      </c>
      <c r="F19" s="133">
        <v>705011</v>
      </c>
      <c r="G19" s="135">
        <v>0.13103543514609201</v>
      </c>
      <c r="I19" s="80"/>
      <c r="J19" s="80"/>
    </row>
    <row r="20" spans="2:10" x14ac:dyDescent="0.2">
      <c r="B20" s="29" t="s">
        <v>14</v>
      </c>
      <c r="C20" s="136">
        <v>137898</v>
      </c>
      <c r="D20" s="137">
        <v>67379</v>
      </c>
      <c r="E20" s="138">
        <v>6.1938177096911426E-3</v>
      </c>
      <c r="F20" s="137">
        <v>70519</v>
      </c>
      <c r="G20" s="139">
        <v>1.3106870461691041E-2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N40"/>
  <sheetViews>
    <sheetView showGridLines="0" view="pageBreakPreview" zoomScale="80" zoomScaleNormal="80" zoomScaleSheetLayoutView="8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C3" s="7"/>
      <c r="D3" s="7"/>
      <c r="E3" s="7"/>
      <c r="F3" s="7"/>
      <c r="G3" s="8"/>
    </row>
    <row r="4" spans="2:14" x14ac:dyDescent="0.2">
      <c r="B4" s="6"/>
      <c r="C4" s="7"/>
      <c r="D4" s="7"/>
      <c r="E4" s="7"/>
      <c r="F4" s="7"/>
      <c r="G4" s="8"/>
    </row>
    <row r="5" spans="2:14" x14ac:dyDescent="0.2">
      <c r="B5" s="6"/>
      <c r="C5" s="7"/>
      <c r="D5" s="7"/>
      <c r="E5" s="7"/>
      <c r="F5" s="7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3"/>
      <c r="D7" s="13"/>
      <c r="E7" s="13"/>
      <c r="F7" s="13"/>
      <c r="G7" s="14"/>
    </row>
    <row r="8" spans="2:14" ht="15.75" x14ac:dyDescent="0.25">
      <c r="B8" s="178" t="s">
        <v>0</v>
      </c>
      <c r="C8" s="179"/>
      <c r="D8" s="179"/>
      <c r="E8" s="179"/>
      <c r="F8" s="179"/>
      <c r="G8" s="180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5.75" x14ac:dyDescent="0.25">
      <c r="B10" s="178" t="s">
        <v>18</v>
      </c>
      <c r="C10" s="179"/>
      <c r="D10" s="179"/>
      <c r="E10" s="179"/>
      <c r="F10" s="179"/>
      <c r="G10" s="180"/>
    </row>
    <row r="11" spans="2:14" ht="15.75" x14ac:dyDescent="0.25">
      <c r="B11" s="178" t="s">
        <v>68</v>
      </c>
      <c r="C11" s="179"/>
      <c r="D11" s="179"/>
      <c r="E11" s="179"/>
      <c r="F11" s="179"/>
      <c r="G11" s="180"/>
    </row>
    <row r="12" spans="2:14" ht="5.25" customHeight="1" x14ac:dyDescent="0.2">
      <c r="B12" s="12"/>
      <c r="C12" s="13"/>
      <c r="D12" s="13"/>
      <c r="E12" s="13"/>
      <c r="F12" s="13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16701375</v>
      </c>
      <c r="D15" s="21">
        <v>11193390</v>
      </c>
      <c r="E15" s="42">
        <v>1</v>
      </c>
      <c r="F15" s="21">
        <v>5507985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24" t="s">
        <v>10</v>
      </c>
      <c r="C16" s="132">
        <v>4584860</v>
      </c>
      <c r="D16" s="133">
        <v>3450081</v>
      </c>
      <c r="E16" s="134">
        <v>0.30822485413266221</v>
      </c>
      <c r="F16" s="133">
        <v>1134779</v>
      </c>
      <c r="G16" s="135">
        <v>0.20602434465598582</v>
      </c>
      <c r="I16" s="80"/>
      <c r="J16" s="80"/>
    </row>
    <row r="17" spans="2:10" x14ac:dyDescent="0.2">
      <c r="B17" s="24" t="s">
        <v>11</v>
      </c>
      <c r="C17" s="132">
        <v>7196536</v>
      </c>
      <c r="D17" s="133">
        <v>4675343</v>
      </c>
      <c r="E17" s="134">
        <v>0.41768784970415573</v>
      </c>
      <c r="F17" s="133">
        <v>2521193</v>
      </c>
      <c r="G17" s="135">
        <v>0.45773418046708553</v>
      </c>
      <c r="I17" s="80"/>
      <c r="J17" s="80"/>
    </row>
    <row r="18" spans="2:10" x14ac:dyDescent="0.2">
      <c r="B18" s="24" t="s">
        <v>12</v>
      </c>
      <c r="C18" s="132">
        <v>3112059</v>
      </c>
      <c r="D18" s="133">
        <v>2060645</v>
      </c>
      <c r="E18" s="134">
        <v>0.18409480952597918</v>
      </c>
      <c r="F18" s="133">
        <v>1051414</v>
      </c>
      <c r="G18" s="135">
        <v>0.19088904563102477</v>
      </c>
      <c r="I18" s="80"/>
      <c r="J18" s="80"/>
    </row>
    <row r="19" spans="2:10" ht="15" customHeight="1" x14ac:dyDescent="0.2">
      <c r="B19" s="24" t="s">
        <v>13</v>
      </c>
      <c r="C19" s="132">
        <v>1666432</v>
      </c>
      <c r="D19" s="133">
        <v>938299</v>
      </c>
      <c r="E19" s="134">
        <v>8.3826168837144069E-2</v>
      </c>
      <c r="F19" s="133">
        <v>728133</v>
      </c>
      <c r="G19" s="135">
        <v>0.13219589377966715</v>
      </c>
      <c r="I19" s="80"/>
      <c r="J19" s="80"/>
    </row>
    <row r="20" spans="2:10" x14ac:dyDescent="0.2">
      <c r="B20" s="29" t="s">
        <v>14</v>
      </c>
      <c r="C20" s="136">
        <v>141488</v>
      </c>
      <c r="D20" s="137">
        <v>69022</v>
      </c>
      <c r="E20" s="138">
        <v>6.166317800058785E-3</v>
      </c>
      <c r="F20" s="137">
        <v>72466</v>
      </c>
      <c r="G20" s="139">
        <v>1.3156535466236746E-2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H39"/>
  <sheetViews>
    <sheetView showGridLines="0" view="pageBreakPreview" zoomScaleNormal="80" zoomScaleSheetLayoutView="100" workbookViewId="0">
      <selection activeCell="I10" sqref="I10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17</v>
      </c>
      <c r="C10" s="179"/>
      <c r="D10" s="179"/>
      <c r="E10" s="179"/>
      <c r="F10" s="179"/>
      <c r="G10" s="180"/>
    </row>
    <row r="11" spans="2:8" ht="15.75" x14ac:dyDescent="0.25">
      <c r="B11" s="178" t="s">
        <v>25</v>
      </c>
      <c r="C11" s="179"/>
      <c r="D11" s="179"/>
      <c r="E11" s="179"/>
      <c r="F11" s="179"/>
      <c r="G11" s="180"/>
    </row>
    <row r="12" spans="2:8" ht="5.25" customHeight="1" thickBot="1" x14ac:dyDescent="0.25">
      <c r="B12" s="15"/>
      <c r="C12" s="16"/>
      <c r="D12" s="16"/>
      <c r="E12" s="16"/>
      <c r="F12" s="16"/>
      <c r="G12" s="17"/>
    </row>
    <row r="13" spans="2:8" ht="31.5" customHeight="1" x14ac:dyDescent="0.2">
      <c r="B13" s="181" t="s">
        <v>3</v>
      </c>
      <c r="C13" s="183" t="s">
        <v>4</v>
      </c>
      <c r="D13" s="185" t="s">
        <v>5</v>
      </c>
      <c r="E13" s="185"/>
      <c r="F13" s="185" t="s">
        <v>6</v>
      </c>
      <c r="G13" s="186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1857009</v>
      </c>
      <c r="D15" s="21">
        <f>SUM(D16:D20)</f>
        <v>1063153</v>
      </c>
      <c r="E15" s="22">
        <f>SUM(E16:E20)</f>
        <v>0.99999999999999989</v>
      </c>
      <c r="F15" s="21">
        <f>SUM(F16:F20)</f>
        <v>793853</v>
      </c>
      <c r="G15" s="23">
        <f>SUM(G16:G20)</f>
        <v>1</v>
      </c>
    </row>
    <row r="16" spans="2:8" ht="15" customHeight="1" x14ac:dyDescent="0.2">
      <c r="B16" s="24" t="s">
        <v>10</v>
      </c>
      <c r="C16" s="25">
        <v>461638</v>
      </c>
      <c r="D16" s="26">
        <v>350776</v>
      </c>
      <c r="E16" s="27">
        <f>D16/$D$15</f>
        <v>0.32993934080983639</v>
      </c>
      <c r="F16" s="26">
        <v>110859</v>
      </c>
      <c r="G16" s="28">
        <f>F16/$F$15</f>
        <v>0.13964676079828381</v>
      </c>
    </row>
    <row r="17" spans="2:7" x14ac:dyDescent="0.2">
      <c r="B17" s="24" t="s">
        <v>11</v>
      </c>
      <c r="C17" s="25">
        <v>1008112</v>
      </c>
      <c r="D17" s="26">
        <v>499625</v>
      </c>
      <c r="E17" s="27">
        <f>D17/$D$15</f>
        <v>0.46994647054563171</v>
      </c>
      <c r="F17" s="26">
        <v>508487</v>
      </c>
      <c r="G17" s="28">
        <f>F17/$F$15</f>
        <v>0.64053042565815077</v>
      </c>
    </row>
    <row r="18" spans="2:7" x14ac:dyDescent="0.2">
      <c r="B18" s="24" t="s">
        <v>12</v>
      </c>
      <c r="C18" s="25">
        <v>331523</v>
      </c>
      <c r="D18" s="26">
        <v>185228</v>
      </c>
      <c r="E18" s="27">
        <f>D18/$D$15</f>
        <v>0.17422515856137358</v>
      </c>
      <c r="F18" s="26">
        <v>146295</v>
      </c>
      <c r="G18" s="28">
        <f>F18/$F$15</f>
        <v>0.1842847479319219</v>
      </c>
    </row>
    <row r="19" spans="2:7" ht="15" customHeight="1" x14ac:dyDescent="0.2">
      <c r="B19" s="24" t="s">
        <v>13</v>
      </c>
      <c r="C19" s="25">
        <v>48130</v>
      </c>
      <c r="D19" s="26">
        <v>26517</v>
      </c>
      <c r="E19" s="27">
        <f>D19/$D$15</f>
        <v>2.4941847504545443E-2</v>
      </c>
      <c r="F19" s="26">
        <v>21613</v>
      </c>
      <c r="G19" s="28">
        <f>F19/$F$15</f>
        <v>2.7225443501504687E-2</v>
      </c>
    </row>
    <row r="20" spans="2:7" x14ac:dyDescent="0.2">
      <c r="B20" s="29" t="s">
        <v>14</v>
      </c>
      <c r="C20" s="30">
        <v>7606</v>
      </c>
      <c r="D20" s="31">
        <v>1007</v>
      </c>
      <c r="E20" s="32">
        <f>D20/$D$15</f>
        <v>9.4718257861286191E-4</v>
      </c>
      <c r="F20" s="31">
        <v>6599</v>
      </c>
      <c r="G20" s="33">
        <f>F20/$F$15</f>
        <v>8.3126221101387787E-3</v>
      </c>
    </row>
    <row r="21" spans="2:7" x14ac:dyDescent="0.2">
      <c r="B21" s="34" t="s">
        <v>15</v>
      </c>
    </row>
    <row r="39" spans="2:7" x14ac:dyDescent="0.2">
      <c r="B39" s="187" t="s">
        <v>15</v>
      </c>
      <c r="C39" s="187"/>
      <c r="D39" s="187"/>
      <c r="E39" s="187"/>
      <c r="F39" s="187"/>
      <c r="G39" s="187"/>
    </row>
  </sheetData>
  <mergeCells count="9">
    <mergeCell ref="B39:G39"/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9370078740157483" bottom="0.15748031496062992" header="0.31496062992125984" footer="0.31496062992125984"/>
  <pageSetup scale="99" orientation="landscape" r:id="rId1"/>
  <rowBreaks count="1" manualBreakCount="1">
    <brk id="41" max="8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N40"/>
  <sheetViews>
    <sheetView showGridLines="0" view="pageBreakPreview" topLeftCell="A8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G3" s="8"/>
    </row>
    <row r="4" spans="2:14" x14ac:dyDescent="0.2">
      <c r="B4" s="6"/>
      <c r="G4" s="8"/>
    </row>
    <row r="5" spans="2:14" x14ac:dyDescent="0.2">
      <c r="B5" s="6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40"/>
      <c r="D7" s="140"/>
      <c r="E7" s="140"/>
      <c r="F7" s="140"/>
      <c r="G7" s="14"/>
    </row>
    <row r="8" spans="2:14" ht="15.75" x14ac:dyDescent="0.25">
      <c r="B8" s="178" t="s">
        <v>0</v>
      </c>
      <c r="C8" s="198"/>
      <c r="D8" s="198"/>
      <c r="E8" s="198"/>
      <c r="F8" s="198"/>
      <c r="G8" s="180"/>
    </row>
    <row r="9" spans="2:14" ht="15.75" x14ac:dyDescent="0.25">
      <c r="B9" s="178" t="s">
        <v>1</v>
      </c>
      <c r="C9" s="198"/>
      <c r="D9" s="198"/>
      <c r="E9" s="198"/>
      <c r="F9" s="198"/>
      <c r="G9" s="180"/>
    </row>
    <row r="10" spans="2:14" ht="15.75" x14ac:dyDescent="0.25">
      <c r="B10" s="178" t="s">
        <v>18</v>
      </c>
      <c r="C10" s="198"/>
      <c r="D10" s="198"/>
      <c r="E10" s="198"/>
      <c r="F10" s="198"/>
      <c r="G10" s="180"/>
    </row>
    <row r="11" spans="2:14" ht="15.75" x14ac:dyDescent="0.25">
      <c r="B11" s="178" t="s">
        <v>69</v>
      </c>
      <c r="C11" s="198"/>
      <c r="D11" s="198"/>
      <c r="E11" s="198"/>
      <c r="F11" s="198"/>
      <c r="G11" s="180"/>
    </row>
    <row r="12" spans="2:14" ht="5.25" customHeight="1" x14ac:dyDescent="0.2">
      <c r="B12" s="12"/>
      <c r="C12" s="140"/>
      <c r="D12" s="140"/>
      <c r="E12" s="140"/>
      <c r="F12" s="140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17152422</v>
      </c>
      <c r="D15" s="21">
        <v>11506605</v>
      </c>
      <c r="E15" s="42">
        <v>1</v>
      </c>
      <c r="F15" s="21">
        <v>5645817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141" t="s">
        <v>10</v>
      </c>
      <c r="C16" s="132">
        <v>4680386</v>
      </c>
      <c r="D16" s="133">
        <v>3516459</v>
      </c>
      <c r="E16" s="134">
        <v>0.3056035207604676</v>
      </c>
      <c r="F16" s="133">
        <v>1163927</v>
      </c>
      <c r="G16" s="135">
        <v>0.20615740821921788</v>
      </c>
      <c r="I16" s="80"/>
      <c r="J16" s="80"/>
    </row>
    <row r="17" spans="2:10" x14ac:dyDescent="0.2">
      <c r="B17" s="141" t="s">
        <v>11</v>
      </c>
      <c r="C17" s="132">
        <v>7359415</v>
      </c>
      <c r="D17" s="133">
        <v>4796039</v>
      </c>
      <c r="E17" s="134">
        <v>0.41680747709685001</v>
      </c>
      <c r="F17" s="133">
        <v>2563376</v>
      </c>
      <c r="G17" s="135">
        <v>0.4540310109236626</v>
      </c>
      <c r="I17" s="80"/>
      <c r="J17" s="80"/>
    </row>
    <row r="18" spans="2:10" x14ac:dyDescent="0.2">
      <c r="B18" s="141" t="s">
        <v>12</v>
      </c>
      <c r="C18" s="132">
        <v>3239989</v>
      </c>
      <c r="D18" s="133">
        <v>2151208</v>
      </c>
      <c r="E18" s="134">
        <v>0.1869541884856567</v>
      </c>
      <c r="F18" s="133">
        <v>1088781</v>
      </c>
      <c r="G18" s="135">
        <v>0.19284737709351898</v>
      </c>
      <c r="I18" s="80"/>
      <c r="J18" s="80"/>
    </row>
    <row r="19" spans="2:10" ht="15" customHeight="1" x14ac:dyDescent="0.2">
      <c r="B19" s="141" t="s">
        <v>13</v>
      </c>
      <c r="C19" s="132">
        <v>1728081</v>
      </c>
      <c r="D19" s="133">
        <v>971994</v>
      </c>
      <c r="E19" s="134">
        <v>8.4472700679305499E-2</v>
      </c>
      <c r="F19" s="133">
        <v>756087</v>
      </c>
      <c r="G19" s="135">
        <v>0.13391985606334744</v>
      </c>
      <c r="I19" s="80"/>
      <c r="J19" s="80"/>
    </row>
    <row r="20" spans="2:10" x14ac:dyDescent="0.2">
      <c r="B20" s="142" t="s">
        <v>14</v>
      </c>
      <c r="C20" s="136">
        <v>144551</v>
      </c>
      <c r="D20" s="137">
        <v>70905</v>
      </c>
      <c r="E20" s="138">
        <v>6.1621129777201878E-3</v>
      </c>
      <c r="F20" s="137">
        <v>73646</v>
      </c>
      <c r="G20" s="139">
        <v>1.3044347700253126E-2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G3" s="8"/>
    </row>
    <row r="4" spans="2:14" x14ac:dyDescent="0.2">
      <c r="B4" s="6"/>
      <c r="G4" s="8"/>
    </row>
    <row r="5" spans="2:14" x14ac:dyDescent="0.2">
      <c r="B5" s="6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40"/>
      <c r="D7" s="140"/>
      <c r="E7" s="140"/>
      <c r="F7" s="140"/>
      <c r="G7" s="14"/>
    </row>
    <row r="8" spans="2:14" ht="15.75" x14ac:dyDescent="0.25">
      <c r="B8" s="178" t="s">
        <v>0</v>
      </c>
      <c r="C8" s="198"/>
      <c r="D8" s="198"/>
      <c r="E8" s="198"/>
      <c r="F8" s="198"/>
      <c r="G8" s="180"/>
    </row>
    <row r="9" spans="2:14" ht="15.75" x14ac:dyDescent="0.25">
      <c r="B9" s="178" t="s">
        <v>1</v>
      </c>
      <c r="C9" s="198"/>
      <c r="D9" s="198"/>
      <c r="E9" s="198"/>
      <c r="F9" s="198"/>
      <c r="G9" s="180"/>
    </row>
    <row r="10" spans="2:14" ht="15.75" x14ac:dyDescent="0.25">
      <c r="B10" s="178" t="s">
        <v>18</v>
      </c>
      <c r="C10" s="198"/>
      <c r="D10" s="198"/>
      <c r="E10" s="198"/>
      <c r="F10" s="198"/>
      <c r="G10" s="180"/>
    </row>
    <row r="11" spans="2:14" ht="15.75" x14ac:dyDescent="0.25">
      <c r="B11" s="178" t="s">
        <v>70</v>
      </c>
      <c r="C11" s="198"/>
      <c r="D11" s="198"/>
      <c r="E11" s="198"/>
      <c r="F11" s="198"/>
      <c r="G11" s="180"/>
    </row>
    <row r="12" spans="2:14" ht="5.25" customHeight="1" x14ac:dyDescent="0.2">
      <c r="B12" s="12"/>
      <c r="C12" s="140"/>
      <c r="D12" s="140"/>
      <c r="E12" s="140"/>
      <c r="F12" s="140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15846969</v>
      </c>
      <c r="D15" s="21">
        <v>10587115</v>
      </c>
      <c r="E15" s="42">
        <v>1</v>
      </c>
      <c r="F15" s="21">
        <v>5259854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141" t="s">
        <v>10</v>
      </c>
      <c r="C16" s="132">
        <v>4370509</v>
      </c>
      <c r="D16" s="133">
        <v>3299119</v>
      </c>
      <c r="E16" s="134">
        <v>0.3116164318608044</v>
      </c>
      <c r="F16" s="133">
        <v>1071390</v>
      </c>
      <c r="G16" s="135">
        <v>0.20369196559448227</v>
      </c>
      <c r="I16" s="80"/>
      <c r="J16" s="80"/>
    </row>
    <row r="17" spans="2:10" x14ac:dyDescent="0.2">
      <c r="B17" s="141" t="s">
        <v>11</v>
      </c>
      <c r="C17" s="132">
        <v>6838977</v>
      </c>
      <c r="D17" s="133">
        <v>4408875</v>
      </c>
      <c r="E17" s="134">
        <v>0.41643781143399311</v>
      </c>
      <c r="F17" s="133">
        <v>2430102</v>
      </c>
      <c r="G17" s="135">
        <v>0.46200940178187455</v>
      </c>
      <c r="I17" s="80"/>
      <c r="J17" s="80"/>
    </row>
    <row r="18" spans="2:10" x14ac:dyDescent="0.2">
      <c r="B18" s="141" t="s">
        <v>12</v>
      </c>
      <c r="C18" s="132">
        <v>2949769</v>
      </c>
      <c r="D18" s="133">
        <v>1940585</v>
      </c>
      <c r="E18" s="134">
        <v>0.18329686604896611</v>
      </c>
      <c r="F18" s="133">
        <v>1009184</v>
      </c>
      <c r="G18" s="135">
        <v>0.19186540158719234</v>
      </c>
      <c r="I18" s="80"/>
      <c r="J18" s="80"/>
    </row>
    <row r="19" spans="2:10" ht="15" customHeight="1" x14ac:dyDescent="0.2">
      <c r="B19" s="141" t="s">
        <v>13</v>
      </c>
      <c r="C19" s="132">
        <v>1553448</v>
      </c>
      <c r="D19" s="133">
        <v>872955</v>
      </c>
      <c r="E19" s="134">
        <v>8.2454474141444578E-2</v>
      </c>
      <c r="F19" s="133">
        <v>680493</v>
      </c>
      <c r="G19" s="135">
        <v>0.12937488378955006</v>
      </c>
      <c r="I19" s="80"/>
      <c r="J19" s="80"/>
    </row>
    <row r="20" spans="2:10" x14ac:dyDescent="0.2">
      <c r="B20" s="142" t="s">
        <v>14</v>
      </c>
      <c r="C20" s="136">
        <v>134266</v>
      </c>
      <c r="D20" s="137">
        <v>65581</v>
      </c>
      <c r="E20" s="138">
        <v>6.1944165147918015E-3</v>
      </c>
      <c r="F20" s="137">
        <v>68685</v>
      </c>
      <c r="G20" s="139">
        <v>1.305834724690077E-2</v>
      </c>
      <c r="I20" s="80"/>
      <c r="J20" s="80"/>
    </row>
    <row r="21" spans="2:10" x14ac:dyDescent="0.2">
      <c r="B21" s="34" t="s">
        <v>15</v>
      </c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N40"/>
  <sheetViews>
    <sheetView showGridLines="0" view="pageBreakPreview" topLeftCell="A9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G3" s="8"/>
    </row>
    <row r="4" spans="2:14" x14ac:dyDescent="0.2">
      <c r="B4" s="6"/>
      <c r="G4" s="8"/>
    </row>
    <row r="5" spans="2:14" x14ac:dyDescent="0.2">
      <c r="B5" s="6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40"/>
      <c r="D7" s="140"/>
      <c r="E7" s="140"/>
      <c r="F7" s="140"/>
      <c r="G7" s="14"/>
    </row>
    <row r="8" spans="2:14" ht="15.75" x14ac:dyDescent="0.25">
      <c r="B8" s="178" t="s">
        <v>0</v>
      </c>
      <c r="C8" s="198"/>
      <c r="D8" s="198"/>
      <c r="E8" s="198"/>
      <c r="F8" s="198"/>
      <c r="G8" s="180"/>
    </row>
    <row r="9" spans="2:14" ht="15.75" x14ac:dyDescent="0.25">
      <c r="B9" s="178" t="s">
        <v>1</v>
      </c>
      <c r="C9" s="198"/>
      <c r="D9" s="198"/>
      <c r="E9" s="198"/>
      <c r="F9" s="198"/>
      <c r="G9" s="180"/>
    </row>
    <row r="10" spans="2:14" ht="15.75" x14ac:dyDescent="0.25">
      <c r="B10" s="178" t="s">
        <v>18</v>
      </c>
      <c r="C10" s="198"/>
      <c r="D10" s="198"/>
      <c r="E10" s="198"/>
      <c r="F10" s="198"/>
      <c r="G10" s="180"/>
    </row>
    <row r="11" spans="2:14" ht="15.75" x14ac:dyDescent="0.25">
      <c r="B11" s="178" t="s">
        <v>71</v>
      </c>
      <c r="C11" s="198"/>
      <c r="D11" s="198"/>
      <c r="E11" s="198"/>
      <c r="F11" s="198"/>
      <c r="G11" s="180"/>
    </row>
    <row r="12" spans="2:14" ht="5.25" customHeight="1" x14ac:dyDescent="0.2">
      <c r="B12" s="12"/>
      <c r="C12" s="140"/>
      <c r="D12" s="140"/>
      <c r="E12" s="140"/>
      <c r="F12" s="140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17718635</v>
      </c>
      <c r="D15" s="21">
        <v>11902219</v>
      </c>
      <c r="E15" s="42">
        <v>1</v>
      </c>
      <c r="F15" s="21">
        <v>5816416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141" t="s">
        <v>10</v>
      </c>
      <c r="C16" s="132">
        <v>4785658</v>
      </c>
      <c r="D16" s="133">
        <v>3585937</v>
      </c>
      <c r="E16" s="134">
        <v>0.30128306326744619</v>
      </c>
      <c r="F16" s="133">
        <v>1199721</v>
      </c>
      <c r="G16" s="135">
        <v>0.2062646481957274</v>
      </c>
      <c r="I16" s="143"/>
      <c r="J16" s="80"/>
      <c r="M16" s="144"/>
    </row>
    <row r="17" spans="2:13" x14ac:dyDescent="0.2">
      <c r="B17" s="141" t="s">
        <v>11</v>
      </c>
      <c r="C17" s="132">
        <v>7508709</v>
      </c>
      <c r="D17" s="133">
        <v>4904426</v>
      </c>
      <c r="E17" s="134">
        <v>0.41205980162186562</v>
      </c>
      <c r="F17" s="133">
        <v>2604283</v>
      </c>
      <c r="G17" s="135">
        <v>0.4477470318491662</v>
      </c>
      <c r="I17" s="143"/>
      <c r="J17" s="80"/>
      <c r="M17" s="144"/>
    </row>
    <row r="18" spans="2:13" x14ac:dyDescent="0.2">
      <c r="B18" s="141" t="s">
        <v>12</v>
      </c>
      <c r="C18" s="132">
        <v>3489530</v>
      </c>
      <c r="D18" s="133">
        <v>2332724</v>
      </c>
      <c r="E18" s="134">
        <v>0.19599068039329473</v>
      </c>
      <c r="F18" s="133">
        <v>1156806</v>
      </c>
      <c r="G18" s="135">
        <v>0.19888639327035756</v>
      </c>
      <c r="I18" s="143"/>
      <c r="J18" s="80"/>
      <c r="M18" s="144"/>
    </row>
    <row r="19" spans="2:13" ht="15" customHeight="1" x14ac:dyDescent="0.2">
      <c r="B19" s="141" t="s">
        <v>13</v>
      </c>
      <c r="C19" s="132">
        <v>1784760</v>
      </c>
      <c r="D19" s="133">
        <v>1005063</v>
      </c>
      <c r="E19" s="134">
        <v>8.4443329432940195E-2</v>
      </c>
      <c r="F19" s="133">
        <v>779697</v>
      </c>
      <c r="G19" s="135">
        <v>0.1340511063857881</v>
      </c>
      <c r="I19" s="143"/>
      <c r="J19" s="80"/>
      <c r="M19" s="144"/>
    </row>
    <row r="20" spans="2:13" x14ac:dyDescent="0.2">
      <c r="B20" s="142" t="s">
        <v>14</v>
      </c>
      <c r="C20" s="136">
        <v>149978</v>
      </c>
      <c r="D20" s="137">
        <v>74069</v>
      </c>
      <c r="E20" s="138">
        <v>6.2231252844532608E-3</v>
      </c>
      <c r="F20" s="137">
        <v>75909</v>
      </c>
      <c r="G20" s="139">
        <v>1.3050820298960734E-2</v>
      </c>
      <c r="I20" s="143"/>
      <c r="J20" s="80"/>
      <c r="M20" s="144"/>
    </row>
    <row r="21" spans="2:13" x14ac:dyDescent="0.2">
      <c r="B21" s="34" t="s">
        <v>15</v>
      </c>
      <c r="I21" s="144"/>
      <c r="M21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N40"/>
  <sheetViews>
    <sheetView showGridLines="0" view="pageBreakPreview" topLeftCell="A9" zoomScaleNormal="80" zoomScaleSheetLayoutView="100" workbookViewId="0">
      <selection activeCell="I17" sqref="I17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G3" s="8"/>
    </row>
    <row r="4" spans="2:14" x14ac:dyDescent="0.2">
      <c r="B4" s="6"/>
      <c r="G4" s="8"/>
    </row>
    <row r="5" spans="2:14" x14ac:dyDescent="0.2">
      <c r="B5" s="6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40"/>
      <c r="D7" s="140"/>
      <c r="E7" s="140"/>
      <c r="F7" s="140"/>
      <c r="G7" s="14"/>
    </row>
    <row r="8" spans="2:14" ht="15.75" x14ac:dyDescent="0.25">
      <c r="B8" s="178" t="s">
        <v>0</v>
      </c>
      <c r="C8" s="198"/>
      <c r="D8" s="198"/>
      <c r="E8" s="198"/>
      <c r="F8" s="198"/>
      <c r="G8" s="180"/>
    </row>
    <row r="9" spans="2:14" ht="15.75" x14ac:dyDescent="0.25">
      <c r="B9" s="178" t="s">
        <v>1</v>
      </c>
      <c r="C9" s="198"/>
      <c r="D9" s="198"/>
      <c r="E9" s="198"/>
      <c r="F9" s="198"/>
      <c r="G9" s="180"/>
    </row>
    <row r="10" spans="2:14" ht="15.75" x14ac:dyDescent="0.25">
      <c r="B10" s="178" t="s">
        <v>18</v>
      </c>
      <c r="C10" s="198"/>
      <c r="D10" s="198"/>
      <c r="E10" s="198"/>
      <c r="F10" s="198"/>
      <c r="G10" s="180"/>
    </row>
    <row r="11" spans="2:14" ht="15.75" x14ac:dyDescent="0.25">
      <c r="B11" s="178" t="s">
        <v>72</v>
      </c>
      <c r="C11" s="198"/>
      <c r="D11" s="198"/>
      <c r="E11" s="198"/>
      <c r="F11" s="198"/>
      <c r="G11" s="180"/>
    </row>
    <row r="12" spans="2:14" ht="5.25" customHeight="1" x14ac:dyDescent="0.2">
      <c r="B12" s="12"/>
      <c r="C12" s="140"/>
      <c r="D12" s="140"/>
      <c r="E12" s="140"/>
      <c r="F12" s="140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18099667</v>
      </c>
      <c r="D15" s="21">
        <v>12178248</v>
      </c>
      <c r="E15" s="42">
        <v>1</v>
      </c>
      <c r="F15" s="21">
        <v>5921419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141" t="s">
        <v>10</v>
      </c>
      <c r="C16" s="132">
        <v>4883627</v>
      </c>
      <c r="D16" s="133">
        <v>3658124</v>
      </c>
      <c r="E16" s="134">
        <v>0.30038179547665639</v>
      </c>
      <c r="F16" s="133">
        <v>1225503</v>
      </c>
      <c r="G16" s="135">
        <v>0.20696103417103232</v>
      </c>
      <c r="I16" s="143"/>
      <c r="J16" s="80"/>
      <c r="M16" s="144"/>
    </row>
    <row r="17" spans="2:13" x14ac:dyDescent="0.2">
      <c r="B17" s="141" t="s">
        <v>11</v>
      </c>
      <c r="C17" s="132">
        <v>7623809</v>
      </c>
      <c r="D17" s="133">
        <v>4988322</v>
      </c>
      <c r="E17" s="134">
        <v>0.40960916545631193</v>
      </c>
      <c r="F17" s="133">
        <v>2635487</v>
      </c>
      <c r="G17" s="135">
        <v>0.44507693172869545</v>
      </c>
      <c r="I17" s="143"/>
      <c r="J17" s="80"/>
      <c r="M17" s="144"/>
    </row>
    <row r="18" spans="2:13" x14ac:dyDescent="0.2">
      <c r="B18" s="141" t="s">
        <v>12</v>
      </c>
      <c r="C18" s="132">
        <v>3605632</v>
      </c>
      <c r="D18" s="133">
        <v>2417722</v>
      </c>
      <c r="E18" s="134">
        <v>0.19852789990809844</v>
      </c>
      <c r="F18" s="133">
        <v>1187910</v>
      </c>
      <c r="G18" s="135">
        <v>0.20061238699710324</v>
      </c>
      <c r="I18" s="143"/>
      <c r="J18" s="80"/>
      <c r="M18" s="144"/>
    </row>
    <row r="19" spans="2:13" ht="15" customHeight="1" x14ac:dyDescent="0.2">
      <c r="B19" s="141" t="s">
        <v>13</v>
      </c>
      <c r="C19" s="132">
        <v>1832535</v>
      </c>
      <c r="D19" s="133">
        <v>1037755</v>
      </c>
      <c r="E19" s="134">
        <v>8.5213817291288532E-2</v>
      </c>
      <c r="F19" s="133">
        <v>794780</v>
      </c>
      <c r="G19" s="135">
        <v>0.13422120609941637</v>
      </c>
      <c r="I19" s="143"/>
      <c r="J19" s="80"/>
      <c r="M19" s="144"/>
    </row>
    <row r="20" spans="2:13" x14ac:dyDescent="0.2">
      <c r="B20" s="142" t="s">
        <v>14</v>
      </c>
      <c r="C20" s="136">
        <v>154064</v>
      </c>
      <c r="D20" s="137">
        <v>76325</v>
      </c>
      <c r="E20" s="138">
        <v>6.2673218676446724E-3</v>
      </c>
      <c r="F20" s="137">
        <v>77739</v>
      </c>
      <c r="G20" s="139">
        <v>1.3128441003752649E-2</v>
      </c>
      <c r="I20" s="143"/>
      <c r="J20" s="80"/>
      <c r="M20" s="144"/>
    </row>
    <row r="21" spans="2:13" x14ac:dyDescent="0.2">
      <c r="B21" s="34" t="s">
        <v>15</v>
      </c>
      <c r="I21" s="144"/>
      <c r="M21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1:N40"/>
  <sheetViews>
    <sheetView showGridLines="0" view="pageBreakPreview" zoomScale="80" zoomScaleNormal="80" zoomScaleSheetLayoutView="80" workbookViewId="0">
      <selection activeCell="R6" sqref="R6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G3" s="8"/>
    </row>
    <row r="4" spans="2:14" x14ac:dyDescent="0.2">
      <c r="B4" s="6"/>
      <c r="G4" s="8"/>
    </row>
    <row r="5" spans="2:14" x14ac:dyDescent="0.2">
      <c r="B5" s="6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40"/>
      <c r="D7" s="140"/>
      <c r="E7" s="140"/>
      <c r="F7" s="140"/>
      <c r="G7" s="14"/>
    </row>
    <row r="8" spans="2:14" ht="15.75" x14ac:dyDescent="0.25">
      <c r="B8" s="178" t="s">
        <v>0</v>
      </c>
      <c r="C8" s="198"/>
      <c r="D8" s="198"/>
      <c r="E8" s="198"/>
      <c r="F8" s="198"/>
      <c r="G8" s="180"/>
    </row>
    <row r="9" spans="2:14" ht="15.75" x14ac:dyDescent="0.25">
      <c r="B9" s="178" t="s">
        <v>1</v>
      </c>
      <c r="C9" s="198"/>
      <c r="D9" s="198"/>
      <c r="E9" s="198"/>
      <c r="F9" s="198"/>
      <c r="G9" s="180"/>
    </row>
    <row r="10" spans="2:14" ht="15.75" x14ac:dyDescent="0.25">
      <c r="B10" s="178" t="s">
        <v>18</v>
      </c>
      <c r="C10" s="198"/>
      <c r="D10" s="198"/>
      <c r="E10" s="198"/>
      <c r="F10" s="198"/>
      <c r="G10" s="180"/>
    </row>
    <row r="11" spans="2:14" ht="15.75" x14ac:dyDescent="0.25">
      <c r="B11" s="178" t="s">
        <v>73</v>
      </c>
      <c r="C11" s="198"/>
      <c r="D11" s="198"/>
      <c r="E11" s="198"/>
      <c r="F11" s="198"/>
      <c r="G11" s="180"/>
    </row>
    <row r="12" spans="2:14" ht="5.25" customHeight="1" x14ac:dyDescent="0.2">
      <c r="B12" s="12"/>
      <c r="C12" s="140"/>
      <c r="D12" s="140"/>
      <c r="E12" s="140"/>
      <c r="F12" s="140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15872766</v>
      </c>
      <c r="D15" s="21">
        <v>10604416</v>
      </c>
      <c r="E15" s="42">
        <v>1</v>
      </c>
      <c r="F15" s="21">
        <v>5268350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141" t="s">
        <v>10</v>
      </c>
      <c r="C16" s="132">
        <v>4390194</v>
      </c>
      <c r="D16" s="133">
        <v>3316001</v>
      </c>
      <c r="E16" s="134">
        <v>0.31270001101427936</v>
      </c>
      <c r="F16" s="133">
        <v>1074193</v>
      </c>
      <c r="G16" s="135">
        <v>0.20389552706255279</v>
      </c>
      <c r="I16" s="143"/>
      <c r="J16" s="80"/>
      <c r="M16" s="144"/>
    </row>
    <row r="17" spans="2:13" x14ac:dyDescent="0.2">
      <c r="B17" s="141" t="s">
        <v>11</v>
      </c>
      <c r="C17" s="132">
        <v>6839860</v>
      </c>
      <c r="D17" s="133">
        <v>4406048</v>
      </c>
      <c r="E17" s="134">
        <v>0.41549181020435261</v>
      </c>
      <c r="F17" s="133">
        <v>2433812</v>
      </c>
      <c r="G17" s="135">
        <v>0.46196854802737097</v>
      </c>
      <c r="I17" s="143"/>
      <c r="J17" s="80"/>
      <c r="M17" s="144"/>
    </row>
    <row r="18" spans="2:13" x14ac:dyDescent="0.2">
      <c r="B18" s="141" t="s">
        <v>12</v>
      </c>
      <c r="C18" s="132">
        <v>2953885</v>
      </c>
      <c r="D18" s="133">
        <v>1941666</v>
      </c>
      <c r="E18" s="134">
        <v>0.18309975768585465</v>
      </c>
      <c r="F18" s="133">
        <v>1012219</v>
      </c>
      <c r="G18" s="135">
        <v>0.19213207171125685</v>
      </c>
      <c r="I18" s="143"/>
      <c r="J18" s="80"/>
      <c r="M18" s="144"/>
    </row>
    <row r="19" spans="2:13" ht="15" customHeight="1" x14ac:dyDescent="0.2">
      <c r="B19" s="141" t="s">
        <v>13</v>
      </c>
      <c r="C19" s="132">
        <v>1554272</v>
      </c>
      <c r="D19" s="133">
        <v>874960</v>
      </c>
      <c r="E19" s="134">
        <v>8.2509022656221703E-2</v>
      </c>
      <c r="F19" s="133">
        <v>679312</v>
      </c>
      <c r="G19" s="135">
        <v>0.1289420786394222</v>
      </c>
      <c r="I19" s="143"/>
      <c r="J19" s="80"/>
      <c r="M19" s="144"/>
    </row>
    <row r="20" spans="2:13" x14ac:dyDescent="0.2">
      <c r="B20" s="142" t="s">
        <v>14</v>
      </c>
      <c r="C20" s="136">
        <v>134555</v>
      </c>
      <c r="D20" s="137">
        <v>65741</v>
      </c>
      <c r="E20" s="138">
        <v>6.1993984392917064E-3</v>
      </c>
      <c r="F20" s="137">
        <v>68814</v>
      </c>
      <c r="G20" s="139">
        <v>1.3061774559397155E-2</v>
      </c>
      <c r="I20" s="143"/>
      <c r="J20" s="80"/>
      <c r="M20" s="144"/>
    </row>
    <row r="21" spans="2:13" x14ac:dyDescent="0.2">
      <c r="B21" s="34" t="s">
        <v>15</v>
      </c>
      <c r="I21" s="144"/>
      <c r="M21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1:N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4" ht="3" customHeight="1" thickBot="1" x14ac:dyDescent="0.25"/>
    <row r="2" spans="2:14" ht="15.75" x14ac:dyDescent="0.25">
      <c r="B2" s="2"/>
      <c r="C2" s="3"/>
      <c r="D2" s="3"/>
      <c r="E2" s="3"/>
      <c r="F2" s="3"/>
      <c r="G2" s="4"/>
      <c r="H2" s="83"/>
    </row>
    <row r="3" spans="2:14" x14ac:dyDescent="0.2">
      <c r="B3" s="6"/>
      <c r="G3" s="8"/>
    </row>
    <row r="4" spans="2:14" x14ac:dyDescent="0.2">
      <c r="B4" s="6"/>
      <c r="G4" s="8"/>
    </row>
    <row r="5" spans="2:14" x14ac:dyDescent="0.2">
      <c r="B5" s="6"/>
      <c r="G5" s="8"/>
    </row>
    <row r="6" spans="2:14" ht="15.75" thickBot="1" x14ac:dyDescent="0.25">
      <c r="B6" s="9"/>
      <c r="C6" s="10"/>
      <c r="D6" s="10"/>
      <c r="E6" s="10"/>
      <c r="F6" s="10"/>
      <c r="G6" s="11"/>
    </row>
    <row r="7" spans="2:14" ht="5.25" customHeight="1" x14ac:dyDescent="0.2">
      <c r="B7" s="12"/>
      <c r="C7" s="140"/>
      <c r="D7" s="140"/>
      <c r="E7" s="140"/>
      <c r="F7" s="140"/>
      <c r="G7" s="14"/>
    </row>
    <row r="8" spans="2:14" ht="15.75" x14ac:dyDescent="0.25">
      <c r="B8" s="178" t="s">
        <v>0</v>
      </c>
      <c r="C8" s="198"/>
      <c r="D8" s="198"/>
      <c r="E8" s="198"/>
      <c r="F8" s="198"/>
      <c r="G8" s="180"/>
    </row>
    <row r="9" spans="2:14" ht="15.75" x14ac:dyDescent="0.25">
      <c r="B9" s="178" t="s">
        <v>1</v>
      </c>
      <c r="C9" s="198"/>
      <c r="D9" s="198"/>
      <c r="E9" s="198"/>
      <c r="F9" s="198"/>
      <c r="G9" s="180"/>
    </row>
    <row r="10" spans="2:14" ht="15.75" x14ac:dyDescent="0.25">
      <c r="B10" s="178" t="s">
        <v>18</v>
      </c>
      <c r="C10" s="198"/>
      <c r="D10" s="198"/>
      <c r="E10" s="198"/>
      <c r="F10" s="198"/>
      <c r="G10" s="180"/>
    </row>
    <row r="11" spans="2:14" ht="15.75" x14ac:dyDescent="0.25">
      <c r="B11" s="178" t="s">
        <v>74</v>
      </c>
      <c r="C11" s="198"/>
      <c r="D11" s="198"/>
      <c r="E11" s="198"/>
      <c r="F11" s="198"/>
      <c r="G11" s="180"/>
    </row>
    <row r="12" spans="2:14" ht="5.25" customHeight="1" x14ac:dyDescent="0.2">
      <c r="B12" s="12"/>
      <c r="C12" s="140"/>
      <c r="D12" s="140"/>
      <c r="E12" s="140"/>
      <c r="F12" s="140"/>
      <c r="G12" s="41"/>
    </row>
    <row r="13" spans="2:14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4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  <c r="M14" s="79"/>
      <c r="N14" s="79"/>
    </row>
    <row r="15" spans="2:14" x14ac:dyDescent="0.2">
      <c r="B15" s="20" t="s">
        <v>9</v>
      </c>
      <c r="C15" s="21">
        <v>19125056</v>
      </c>
      <c r="D15" s="21">
        <v>12781810</v>
      </c>
      <c r="E15" s="42">
        <v>1</v>
      </c>
      <c r="F15" s="21">
        <v>6343246</v>
      </c>
      <c r="G15" s="43">
        <v>1</v>
      </c>
      <c r="I15" s="80"/>
      <c r="J15" s="80"/>
      <c r="K15" s="80"/>
      <c r="L15" s="80"/>
      <c r="M15" s="80"/>
      <c r="N15" s="80"/>
    </row>
    <row r="16" spans="2:14" ht="15" customHeight="1" x14ac:dyDescent="0.2">
      <c r="B16" s="141" t="s">
        <v>10</v>
      </c>
      <c r="C16" s="132">
        <v>5243347</v>
      </c>
      <c r="D16" s="133">
        <v>3789822</v>
      </c>
      <c r="E16" s="134">
        <v>0.29650119975183481</v>
      </c>
      <c r="F16" s="133">
        <v>1453525</v>
      </c>
      <c r="G16" s="135">
        <v>0.22914529879497028</v>
      </c>
      <c r="I16" s="80"/>
      <c r="J16" s="80"/>
      <c r="M16" s="144"/>
    </row>
    <row r="17" spans="2:13" x14ac:dyDescent="0.2">
      <c r="B17" s="141" t="s">
        <v>11</v>
      </c>
      <c r="C17" s="132">
        <v>7917317</v>
      </c>
      <c r="D17" s="133">
        <v>5208523</v>
      </c>
      <c r="E17" s="134">
        <v>0.40749494789861529</v>
      </c>
      <c r="F17" s="133">
        <v>2708794</v>
      </c>
      <c r="G17" s="135">
        <v>0.42703593712115218</v>
      </c>
      <c r="I17" s="80"/>
      <c r="J17" s="80"/>
      <c r="M17" s="144"/>
    </row>
    <row r="18" spans="2:13" x14ac:dyDescent="0.2">
      <c r="B18" s="141" t="s">
        <v>12</v>
      </c>
      <c r="C18" s="132">
        <v>3852949</v>
      </c>
      <c r="D18" s="133">
        <v>2596848</v>
      </c>
      <c r="E18" s="134">
        <v>0.20316747002185137</v>
      </c>
      <c r="F18" s="133">
        <v>1256101</v>
      </c>
      <c r="G18" s="135">
        <v>0.19802180145622603</v>
      </c>
      <c r="I18" s="80"/>
      <c r="J18" s="80"/>
      <c r="M18" s="144"/>
    </row>
    <row r="19" spans="2:13" ht="15" customHeight="1" x14ac:dyDescent="0.2">
      <c r="B19" s="141" t="s">
        <v>13</v>
      </c>
      <c r="C19" s="132">
        <v>1949273</v>
      </c>
      <c r="D19" s="133">
        <v>1105927</v>
      </c>
      <c r="E19" s="134">
        <v>8.6523504887023039E-2</v>
      </c>
      <c r="F19" s="133">
        <v>843346</v>
      </c>
      <c r="G19" s="135">
        <v>0.13295180417092448</v>
      </c>
      <c r="I19" s="80"/>
      <c r="J19" s="80"/>
      <c r="M19" s="144"/>
    </row>
    <row r="20" spans="2:13" x14ac:dyDescent="0.2">
      <c r="B20" s="142" t="s">
        <v>14</v>
      </c>
      <c r="C20" s="136">
        <v>162170</v>
      </c>
      <c r="D20" s="137">
        <v>80690</v>
      </c>
      <c r="E20" s="138">
        <v>6.3128774406754603E-3</v>
      </c>
      <c r="F20" s="137">
        <v>81480</v>
      </c>
      <c r="G20" s="139">
        <v>1.2845158456727044E-2</v>
      </c>
      <c r="I20" s="80"/>
      <c r="J20" s="80"/>
      <c r="M20" s="144"/>
    </row>
    <row r="21" spans="2:13" x14ac:dyDescent="0.2">
      <c r="B21" s="34" t="s">
        <v>15</v>
      </c>
      <c r="I21" s="144"/>
      <c r="M21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1:M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2" ht="3" customHeight="1" thickBot="1" x14ac:dyDescent="0.25"/>
    <row r="2" spans="2:12" ht="15.75" x14ac:dyDescent="0.25">
      <c r="B2" s="2"/>
      <c r="C2" s="3"/>
      <c r="D2" s="3"/>
      <c r="E2" s="3"/>
      <c r="F2" s="3"/>
      <c r="G2" s="4"/>
      <c r="H2" s="83"/>
    </row>
    <row r="3" spans="2:12" x14ac:dyDescent="0.2">
      <c r="B3" s="6"/>
      <c r="G3" s="8"/>
    </row>
    <row r="4" spans="2:12" x14ac:dyDescent="0.2">
      <c r="B4" s="6"/>
      <c r="G4" s="8"/>
    </row>
    <row r="5" spans="2:12" x14ac:dyDescent="0.2">
      <c r="B5" s="6"/>
      <c r="G5" s="8"/>
    </row>
    <row r="6" spans="2:12" ht="15.75" thickBot="1" x14ac:dyDescent="0.25">
      <c r="B6" s="9"/>
      <c r="C6" s="10"/>
      <c r="D6" s="10"/>
      <c r="E6" s="10"/>
      <c r="F6" s="10"/>
      <c r="G6" s="11"/>
    </row>
    <row r="7" spans="2:12" ht="5.25" customHeight="1" x14ac:dyDescent="0.2">
      <c r="B7" s="12"/>
      <c r="C7" s="140"/>
      <c r="D7" s="140"/>
      <c r="E7" s="140"/>
      <c r="F7" s="140"/>
      <c r="G7" s="14"/>
    </row>
    <row r="8" spans="2:12" ht="15.75" x14ac:dyDescent="0.25">
      <c r="B8" s="178" t="s">
        <v>0</v>
      </c>
      <c r="C8" s="198"/>
      <c r="D8" s="198"/>
      <c r="E8" s="198"/>
      <c r="F8" s="198"/>
      <c r="G8" s="180"/>
    </row>
    <row r="9" spans="2:12" ht="15.75" x14ac:dyDescent="0.25">
      <c r="B9" s="178" t="s">
        <v>1</v>
      </c>
      <c r="C9" s="198"/>
      <c r="D9" s="198"/>
      <c r="E9" s="198"/>
      <c r="F9" s="198"/>
      <c r="G9" s="180"/>
    </row>
    <row r="10" spans="2:12" ht="15.75" x14ac:dyDescent="0.25">
      <c r="B10" s="178" t="s">
        <v>18</v>
      </c>
      <c r="C10" s="198"/>
      <c r="D10" s="198"/>
      <c r="E10" s="198"/>
      <c r="F10" s="198"/>
      <c r="G10" s="180"/>
    </row>
    <row r="11" spans="2:12" ht="15.75" x14ac:dyDescent="0.25">
      <c r="B11" s="178" t="s">
        <v>75</v>
      </c>
      <c r="C11" s="198"/>
      <c r="D11" s="198"/>
      <c r="E11" s="198"/>
      <c r="F11" s="198"/>
      <c r="G11" s="180"/>
    </row>
    <row r="12" spans="2:12" ht="5.25" customHeight="1" x14ac:dyDescent="0.2">
      <c r="B12" s="12"/>
      <c r="C12" s="140"/>
      <c r="D12" s="140"/>
      <c r="E12" s="140"/>
      <c r="F12" s="140"/>
      <c r="G12" s="41"/>
    </row>
    <row r="13" spans="2:12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2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2" x14ac:dyDescent="0.2">
      <c r="B15" s="20" t="s">
        <v>9</v>
      </c>
      <c r="C15" s="21">
        <v>19558329</v>
      </c>
      <c r="D15" s="21">
        <v>13080323</v>
      </c>
      <c r="E15" s="42">
        <v>1</v>
      </c>
      <c r="F15" s="21">
        <v>6478006</v>
      </c>
      <c r="G15" s="43">
        <v>1</v>
      </c>
      <c r="I15" s="80"/>
    </row>
    <row r="16" spans="2:12" ht="15" customHeight="1" x14ac:dyDescent="0.2">
      <c r="B16" s="141" t="s">
        <v>10</v>
      </c>
      <c r="C16" s="132">
        <v>5348040</v>
      </c>
      <c r="D16" s="133">
        <v>3858012</v>
      </c>
      <c r="E16" s="134">
        <v>0.3018361249306632</v>
      </c>
      <c r="F16" s="133">
        <v>1490028</v>
      </c>
      <c r="G16" s="135">
        <v>0.23489992347766428</v>
      </c>
    </row>
    <row r="17" spans="2:13" x14ac:dyDescent="0.2">
      <c r="B17" s="141" t="s">
        <v>11</v>
      </c>
      <c r="C17" s="132">
        <v>8062693</v>
      </c>
      <c r="D17" s="133">
        <v>5314996</v>
      </c>
      <c r="E17" s="134">
        <v>0.41582498879266711</v>
      </c>
      <c r="F17" s="133">
        <v>2747697</v>
      </c>
      <c r="G17" s="135">
        <v>0.43316891698666582</v>
      </c>
    </row>
    <row r="18" spans="2:13" x14ac:dyDescent="0.2">
      <c r="B18" s="141" t="s">
        <v>12</v>
      </c>
      <c r="C18" s="132">
        <v>3974519</v>
      </c>
      <c r="D18" s="133">
        <v>2684268</v>
      </c>
      <c r="E18" s="134">
        <v>0.21000687696030532</v>
      </c>
      <c r="F18" s="133">
        <v>1290251</v>
      </c>
      <c r="G18" s="135">
        <v>0.20340548041176396</v>
      </c>
    </row>
    <row r="19" spans="2:13" ht="15" customHeight="1" x14ac:dyDescent="0.2">
      <c r="B19" s="141" t="s">
        <v>13</v>
      </c>
      <c r="C19" s="132">
        <v>2006228</v>
      </c>
      <c r="D19" s="133">
        <v>1139294</v>
      </c>
      <c r="E19" s="134">
        <v>8.9134011536707247E-2</v>
      </c>
      <c r="F19" s="133">
        <v>866934</v>
      </c>
      <c r="G19" s="135">
        <v>0.13667040502607025</v>
      </c>
    </row>
    <row r="20" spans="2:13" x14ac:dyDescent="0.2">
      <c r="B20" s="142" t="s">
        <v>14</v>
      </c>
      <c r="C20" s="136">
        <v>166849</v>
      </c>
      <c r="D20" s="137">
        <v>83753</v>
      </c>
      <c r="E20" s="138">
        <v>6.5525148629184751E-3</v>
      </c>
      <c r="F20" s="137">
        <v>83096</v>
      </c>
      <c r="G20" s="139">
        <v>1.3099917613158941E-2</v>
      </c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1:M40"/>
  <sheetViews>
    <sheetView showGridLines="0" view="pageBreakPreview" topLeftCell="A4" zoomScaleNormal="80" zoomScaleSheetLayoutView="100" workbookViewId="0">
      <selection activeCell="L14" sqref="L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2" ht="3" customHeight="1" thickBot="1" x14ac:dyDescent="0.25"/>
    <row r="2" spans="2:12" ht="15.75" x14ac:dyDescent="0.25">
      <c r="B2" s="2"/>
      <c r="C2" s="3"/>
      <c r="D2" s="3"/>
      <c r="E2" s="3"/>
      <c r="F2" s="3"/>
      <c r="G2" s="4"/>
      <c r="H2" s="83"/>
    </row>
    <row r="3" spans="2:12" x14ac:dyDescent="0.2">
      <c r="B3" s="6"/>
      <c r="G3" s="8"/>
    </row>
    <row r="4" spans="2:12" x14ac:dyDescent="0.2">
      <c r="B4" s="6"/>
      <c r="G4" s="8"/>
    </row>
    <row r="5" spans="2:12" x14ac:dyDescent="0.2">
      <c r="B5" s="6"/>
      <c r="G5" s="8"/>
    </row>
    <row r="6" spans="2:12" ht="15.75" thickBot="1" x14ac:dyDescent="0.25">
      <c r="B6" s="9"/>
      <c r="C6" s="10"/>
      <c r="D6" s="10"/>
      <c r="E6" s="10"/>
      <c r="F6" s="10"/>
      <c r="G6" s="11"/>
    </row>
    <row r="7" spans="2:12" ht="5.25" customHeight="1" x14ac:dyDescent="0.2">
      <c r="B7" s="12"/>
      <c r="C7" s="140"/>
      <c r="D7" s="140"/>
      <c r="E7" s="140"/>
      <c r="F7" s="140"/>
      <c r="G7" s="14"/>
    </row>
    <row r="8" spans="2:12" ht="15.75" x14ac:dyDescent="0.25">
      <c r="B8" s="178" t="s">
        <v>0</v>
      </c>
      <c r="C8" s="198"/>
      <c r="D8" s="198"/>
      <c r="E8" s="198"/>
      <c r="F8" s="198"/>
      <c r="G8" s="180"/>
    </row>
    <row r="9" spans="2:12" ht="15.75" x14ac:dyDescent="0.25">
      <c r="B9" s="178" t="s">
        <v>1</v>
      </c>
      <c r="C9" s="198"/>
      <c r="D9" s="198"/>
      <c r="E9" s="198"/>
      <c r="F9" s="198"/>
      <c r="G9" s="180"/>
    </row>
    <row r="10" spans="2:12" ht="15.75" x14ac:dyDescent="0.25">
      <c r="B10" s="178" t="s">
        <v>18</v>
      </c>
      <c r="C10" s="198"/>
      <c r="D10" s="198"/>
      <c r="E10" s="198"/>
      <c r="F10" s="198"/>
      <c r="G10" s="180"/>
    </row>
    <row r="11" spans="2:12" ht="15.75" x14ac:dyDescent="0.25">
      <c r="B11" s="178" t="s">
        <v>76</v>
      </c>
      <c r="C11" s="198"/>
      <c r="D11" s="198"/>
      <c r="E11" s="198"/>
      <c r="F11" s="198"/>
      <c r="G11" s="180"/>
    </row>
    <row r="12" spans="2:12" ht="5.25" customHeight="1" x14ac:dyDescent="0.2">
      <c r="B12" s="12"/>
      <c r="C12" s="140"/>
      <c r="D12" s="140"/>
      <c r="E12" s="140"/>
      <c r="F12" s="140"/>
      <c r="G12" s="41"/>
    </row>
    <row r="13" spans="2:12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2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2" x14ac:dyDescent="0.2">
      <c r="B15" s="20" t="s">
        <v>9</v>
      </c>
      <c r="C15" s="21">
        <v>975401</v>
      </c>
      <c r="D15" s="21">
        <v>674221</v>
      </c>
      <c r="E15" s="42">
        <v>1</v>
      </c>
      <c r="F15" s="21">
        <v>301180</v>
      </c>
      <c r="G15" s="43">
        <v>1</v>
      </c>
      <c r="I15" s="80"/>
    </row>
    <row r="16" spans="2:12" ht="15" customHeight="1" x14ac:dyDescent="0.2">
      <c r="B16" s="141" t="s">
        <v>10</v>
      </c>
      <c r="C16" s="132">
        <v>250533</v>
      </c>
      <c r="D16" s="133">
        <v>163723</v>
      </c>
      <c r="E16" s="134">
        <v>0.24283283967719782</v>
      </c>
      <c r="F16" s="133">
        <v>86810</v>
      </c>
      <c r="G16" s="135">
        <v>0.28823295039511254</v>
      </c>
    </row>
    <row r="17" spans="2:13" x14ac:dyDescent="0.2">
      <c r="B17" s="141" t="s">
        <v>11</v>
      </c>
      <c r="C17" s="132">
        <v>326257</v>
      </c>
      <c r="D17" s="133">
        <v>240848</v>
      </c>
      <c r="E17" s="134">
        <v>0.35722411494153994</v>
      </c>
      <c r="F17" s="133">
        <v>85409</v>
      </c>
      <c r="G17" s="135">
        <v>0.28358124709476062</v>
      </c>
    </row>
    <row r="18" spans="2:13" x14ac:dyDescent="0.2">
      <c r="B18" s="141" t="s">
        <v>12</v>
      </c>
      <c r="C18" s="132">
        <v>264574</v>
      </c>
      <c r="D18" s="133">
        <v>191436</v>
      </c>
      <c r="E18" s="134">
        <v>0.28393657272615358</v>
      </c>
      <c r="F18" s="133">
        <v>73138</v>
      </c>
      <c r="G18" s="135">
        <v>0.24283816986519688</v>
      </c>
    </row>
    <row r="19" spans="2:13" ht="15" customHeight="1" x14ac:dyDescent="0.2">
      <c r="B19" s="141" t="s">
        <v>13</v>
      </c>
      <c r="C19" s="132">
        <v>123670</v>
      </c>
      <c r="D19" s="133">
        <v>72209</v>
      </c>
      <c r="E19" s="134">
        <v>0.10709989751135014</v>
      </c>
      <c r="F19" s="133">
        <v>51461</v>
      </c>
      <c r="G19" s="135">
        <v>0.17086459924297762</v>
      </c>
    </row>
    <row r="20" spans="2:13" x14ac:dyDescent="0.2">
      <c r="B20" s="142" t="s">
        <v>14</v>
      </c>
      <c r="C20" s="136">
        <v>10367</v>
      </c>
      <c r="D20" s="137">
        <v>6005</v>
      </c>
      <c r="E20" s="138">
        <v>8.9065751437584998E-3</v>
      </c>
      <c r="F20" s="137">
        <v>4362</v>
      </c>
      <c r="G20" s="139">
        <v>1.4483033401952321E-2</v>
      </c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1:M40"/>
  <sheetViews>
    <sheetView showGridLines="0" view="pageBreakPreview" topLeftCell="A4" zoomScaleNormal="80" zoomScaleSheetLayoutView="100" workbookViewId="0">
      <selection activeCell="J14" sqref="J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2" ht="3" customHeight="1" thickBot="1" x14ac:dyDescent="0.25"/>
    <row r="2" spans="2:12" ht="15.75" x14ac:dyDescent="0.25">
      <c r="B2" s="2"/>
      <c r="C2" s="3"/>
      <c r="D2" s="3"/>
      <c r="E2" s="3"/>
      <c r="F2" s="3"/>
      <c r="G2" s="4"/>
      <c r="H2" s="83"/>
    </row>
    <row r="3" spans="2:12" x14ac:dyDescent="0.2">
      <c r="B3" s="6"/>
      <c r="G3" s="8"/>
    </row>
    <row r="4" spans="2:12" x14ac:dyDescent="0.2">
      <c r="B4" s="6"/>
      <c r="G4" s="8"/>
    </row>
    <row r="5" spans="2:12" x14ac:dyDescent="0.2">
      <c r="B5" s="6"/>
      <c r="G5" s="8"/>
    </row>
    <row r="6" spans="2:12" ht="15.75" thickBot="1" x14ac:dyDescent="0.25">
      <c r="B6" s="9"/>
      <c r="C6" s="10"/>
      <c r="D6" s="10"/>
      <c r="E6" s="10"/>
      <c r="F6" s="10"/>
      <c r="G6" s="11"/>
    </row>
    <row r="7" spans="2:12" ht="5.25" customHeight="1" x14ac:dyDescent="0.2">
      <c r="B7" s="12"/>
      <c r="C7" s="140"/>
      <c r="D7" s="140"/>
      <c r="E7" s="140"/>
      <c r="F7" s="140"/>
      <c r="G7" s="14"/>
    </row>
    <row r="8" spans="2:12" ht="15.75" x14ac:dyDescent="0.25">
      <c r="B8" s="178" t="s">
        <v>0</v>
      </c>
      <c r="C8" s="198"/>
      <c r="D8" s="198"/>
      <c r="E8" s="198"/>
      <c r="F8" s="198"/>
      <c r="G8" s="180"/>
    </row>
    <row r="9" spans="2:12" ht="15.75" x14ac:dyDescent="0.25">
      <c r="B9" s="178" t="s">
        <v>1</v>
      </c>
      <c r="C9" s="198"/>
      <c r="D9" s="198"/>
      <c r="E9" s="198"/>
      <c r="F9" s="198"/>
      <c r="G9" s="180"/>
    </row>
    <row r="10" spans="2:12" ht="15.75" x14ac:dyDescent="0.25">
      <c r="B10" s="178" t="s">
        <v>18</v>
      </c>
      <c r="C10" s="198"/>
      <c r="D10" s="198"/>
      <c r="E10" s="198"/>
      <c r="F10" s="198"/>
      <c r="G10" s="180"/>
    </row>
    <row r="11" spans="2:12" ht="15.75" x14ac:dyDescent="0.25">
      <c r="B11" s="178" t="s">
        <v>77</v>
      </c>
      <c r="C11" s="198"/>
      <c r="D11" s="198"/>
      <c r="E11" s="198"/>
      <c r="F11" s="198"/>
      <c r="G11" s="180"/>
    </row>
    <row r="12" spans="2:12" ht="5.25" customHeight="1" x14ac:dyDescent="0.2">
      <c r="B12" s="12"/>
      <c r="C12" s="140"/>
      <c r="D12" s="140"/>
      <c r="E12" s="140"/>
      <c r="F12" s="140"/>
      <c r="G12" s="41"/>
    </row>
    <row r="13" spans="2:12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2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2" x14ac:dyDescent="0.2">
      <c r="B15" s="20" t="s">
        <v>9</v>
      </c>
      <c r="C15" s="21">
        <v>1490541</v>
      </c>
      <c r="D15" s="21">
        <v>1032177</v>
      </c>
      <c r="E15" s="42">
        <v>1</v>
      </c>
      <c r="F15" s="21">
        <v>458364</v>
      </c>
      <c r="G15" s="43">
        <v>1</v>
      </c>
      <c r="I15" s="80"/>
    </row>
    <row r="16" spans="2:12" ht="15" customHeight="1" x14ac:dyDescent="0.2">
      <c r="B16" s="141" t="s">
        <v>10</v>
      </c>
      <c r="C16" s="132">
        <v>396278</v>
      </c>
      <c r="D16" s="133">
        <v>260576</v>
      </c>
      <c r="E16" s="134">
        <v>0.25245282543594749</v>
      </c>
      <c r="F16" s="133">
        <v>135702</v>
      </c>
      <c r="G16" s="135">
        <v>0.29605728198549625</v>
      </c>
    </row>
    <row r="17" spans="2:13" x14ac:dyDescent="0.2">
      <c r="B17" s="141" t="s">
        <v>11</v>
      </c>
      <c r="C17" s="132">
        <v>490928</v>
      </c>
      <c r="D17" s="133">
        <v>365296</v>
      </c>
      <c r="E17" s="134">
        <v>0.3539082928606237</v>
      </c>
      <c r="F17" s="133">
        <v>125632</v>
      </c>
      <c r="G17" s="135">
        <v>0.27408784284978749</v>
      </c>
    </row>
    <row r="18" spans="2:13" x14ac:dyDescent="0.2">
      <c r="B18" s="141" t="s">
        <v>12</v>
      </c>
      <c r="C18" s="132">
        <v>406687</v>
      </c>
      <c r="D18" s="133">
        <v>292606</v>
      </c>
      <c r="E18" s="134">
        <v>0.28348432487838809</v>
      </c>
      <c r="F18" s="133">
        <v>114081</v>
      </c>
      <c r="G18" s="135">
        <v>0.24888734717386182</v>
      </c>
    </row>
    <row r="19" spans="2:13" ht="15" customHeight="1" x14ac:dyDescent="0.2">
      <c r="B19" s="141" t="s">
        <v>13</v>
      </c>
      <c r="C19" s="132">
        <v>181936</v>
      </c>
      <c r="D19" s="133">
        <v>105120</v>
      </c>
      <c r="E19" s="134">
        <v>0.10184299785792553</v>
      </c>
      <c r="F19" s="133">
        <v>76816</v>
      </c>
      <c r="G19" s="135">
        <v>0.1675873323384908</v>
      </c>
    </row>
    <row r="20" spans="2:13" x14ac:dyDescent="0.2">
      <c r="B20" s="142" t="s">
        <v>14</v>
      </c>
      <c r="C20" s="136">
        <v>14712</v>
      </c>
      <c r="D20" s="137">
        <v>8579</v>
      </c>
      <c r="E20" s="138">
        <v>8.3115589671151364E-3</v>
      </c>
      <c r="F20" s="137">
        <v>6133</v>
      </c>
      <c r="G20" s="139">
        <v>1.3380195652363624E-2</v>
      </c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1:M40"/>
  <sheetViews>
    <sheetView showGridLines="0" view="pageBreakPreview" topLeftCell="A4" zoomScaleNormal="80" zoomScaleSheetLayoutView="100" workbookViewId="0">
      <selection activeCell="J15" sqref="J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2" ht="3" customHeight="1" thickBot="1" x14ac:dyDescent="0.25"/>
    <row r="2" spans="2:12" ht="15.75" x14ac:dyDescent="0.25">
      <c r="B2" s="2"/>
      <c r="C2" s="3"/>
      <c r="D2" s="3"/>
      <c r="E2" s="3"/>
      <c r="F2" s="3"/>
      <c r="G2" s="4"/>
      <c r="H2" s="83"/>
    </row>
    <row r="3" spans="2:12" x14ac:dyDescent="0.2">
      <c r="B3" s="6"/>
      <c r="G3" s="8"/>
    </row>
    <row r="4" spans="2:12" x14ac:dyDescent="0.2">
      <c r="B4" s="6"/>
      <c r="G4" s="8"/>
    </row>
    <row r="5" spans="2:12" x14ac:dyDescent="0.2">
      <c r="B5" s="6"/>
      <c r="G5" s="8"/>
    </row>
    <row r="6" spans="2:12" ht="15.75" thickBot="1" x14ac:dyDescent="0.25">
      <c r="B6" s="9"/>
      <c r="C6" s="10"/>
      <c r="D6" s="10"/>
      <c r="E6" s="10"/>
      <c r="F6" s="10"/>
      <c r="G6" s="11"/>
    </row>
    <row r="7" spans="2:12" ht="5.25" customHeight="1" x14ac:dyDescent="0.2">
      <c r="B7" s="12"/>
      <c r="C7" s="140"/>
      <c r="D7" s="140"/>
      <c r="E7" s="140"/>
      <c r="F7" s="140"/>
      <c r="G7" s="14"/>
    </row>
    <row r="8" spans="2:12" ht="15.75" x14ac:dyDescent="0.25">
      <c r="B8" s="178" t="s">
        <v>0</v>
      </c>
      <c r="C8" s="198"/>
      <c r="D8" s="198"/>
      <c r="E8" s="198"/>
      <c r="F8" s="198"/>
      <c r="G8" s="180"/>
    </row>
    <row r="9" spans="2:12" ht="15.75" x14ac:dyDescent="0.25">
      <c r="B9" s="178" t="s">
        <v>1</v>
      </c>
      <c r="C9" s="198"/>
      <c r="D9" s="198"/>
      <c r="E9" s="198"/>
      <c r="F9" s="198"/>
      <c r="G9" s="180"/>
    </row>
    <row r="10" spans="2:12" ht="15.75" x14ac:dyDescent="0.25">
      <c r="B10" s="178" t="s">
        <v>18</v>
      </c>
      <c r="C10" s="198"/>
      <c r="D10" s="198"/>
      <c r="E10" s="198"/>
      <c r="F10" s="198"/>
      <c r="G10" s="180"/>
    </row>
    <row r="11" spans="2:12" ht="15.75" x14ac:dyDescent="0.25">
      <c r="B11" s="178" t="s">
        <v>78</v>
      </c>
      <c r="C11" s="198"/>
      <c r="D11" s="198"/>
      <c r="E11" s="198"/>
      <c r="F11" s="198"/>
      <c r="G11" s="180"/>
    </row>
    <row r="12" spans="2:12" ht="5.25" customHeight="1" x14ac:dyDescent="0.2">
      <c r="B12" s="12"/>
      <c r="C12" s="140"/>
      <c r="D12" s="140"/>
      <c r="E12" s="140"/>
      <c r="F12" s="140"/>
      <c r="G12" s="41"/>
    </row>
    <row r="13" spans="2:12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2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2" x14ac:dyDescent="0.2">
      <c r="B15" s="20" t="s">
        <v>9</v>
      </c>
      <c r="C15" s="21">
        <v>1960140</v>
      </c>
      <c r="D15" s="21">
        <v>1361535</v>
      </c>
      <c r="E15" s="42">
        <v>1</v>
      </c>
      <c r="F15" s="21">
        <v>598605</v>
      </c>
      <c r="G15" s="43">
        <v>1</v>
      </c>
      <c r="I15" s="80"/>
    </row>
    <row r="16" spans="2:12" ht="15" customHeight="1" x14ac:dyDescent="0.2">
      <c r="B16" s="141" t="s">
        <v>10</v>
      </c>
      <c r="C16" s="132">
        <v>538302</v>
      </c>
      <c r="D16" s="133">
        <v>356560</v>
      </c>
      <c r="E16" s="134">
        <v>0.26188089178757801</v>
      </c>
      <c r="F16" s="133">
        <v>181742</v>
      </c>
      <c r="G16" s="135">
        <v>0.30360922478094904</v>
      </c>
    </row>
    <row r="17" spans="2:13" x14ac:dyDescent="0.2">
      <c r="B17" s="141" t="s">
        <v>11</v>
      </c>
      <c r="C17" s="132">
        <v>642166</v>
      </c>
      <c r="D17" s="133">
        <v>481077</v>
      </c>
      <c r="E17" s="134">
        <v>0.3533342881380207</v>
      </c>
      <c r="F17" s="133">
        <v>161089</v>
      </c>
      <c r="G17" s="135">
        <v>0.26910734123503816</v>
      </c>
    </row>
    <row r="18" spans="2:13" x14ac:dyDescent="0.2">
      <c r="B18" s="141" t="s">
        <v>12</v>
      </c>
      <c r="C18" s="132">
        <v>527738</v>
      </c>
      <c r="D18" s="133">
        <v>378993</v>
      </c>
      <c r="E18" s="134">
        <v>0.27835714836563141</v>
      </c>
      <c r="F18" s="133">
        <v>148745</v>
      </c>
      <c r="G18" s="135">
        <v>0.24848606343080998</v>
      </c>
    </row>
    <row r="19" spans="2:13" ht="15" customHeight="1" x14ac:dyDescent="0.2">
      <c r="B19" s="141" t="s">
        <v>13</v>
      </c>
      <c r="C19" s="132">
        <v>232591</v>
      </c>
      <c r="D19" s="133">
        <v>133769</v>
      </c>
      <c r="E19" s="134">
        <v>9.8248667863844855E-2</v>
      </c>
      <c r="F19" s="133">
        <v>98822</v>
      </c>
      <c r="G19" s="135">
        <v>0.16508716098261791</v>
      </c>
    </row>
    <row r="20" spans="2:13" x14ac:dyDescent="0.2">
      <c r="B20" s="142" t="s">
        <v>14</v>
      </c>
      <c r="C20" s="136">
        <v>19343</v>
      </c>
      <c r="D20" s="137">
        <v>11136</v>
      </c>
      <c r="E20" s="138">
        <v>8.1790038449250299E-3</v>
      </c>
      <c r="F20" s="137">
        <v>8207</v>
      </c>
      <c r="G20" s="139">
        <v>1.3710209570584943E-2</v>
      </c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H40"/>
  <sheetViews>
    <sheetView showGridLines="0" view="pageBreakPreview" zoomScale="96" zoomScaleNormal="80" zoomScaleSheetLayoutView="96" workbookViewId="0">
      <selection activeCell="J13" sqref="J13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18</v>
      </c>
      <c r="C10" s="179"/>
      <c r="D10" s="179"/>
      <c r="E10" s="179"/>
      <c r="F10" s="179"/>
      <c r="G10" s="180"/>
    </row>
    <row r="11" spans="2:8" ht="15.75" x14ac:dyDescent="0.25">
      <c r="B11" s="178" t="s">
        <v>24</v>
      </c>
      <c r="C11" s="179"/>
      <c r="D11" s="179"/>
      <c r="E11" s="179"/>
      <c r="F11" s="179"/>
      <c r="G11" s="180"/>
    </row>
    <row r="12" spans="2:8" ht="5.25" customHeight="1" x14ac:dyDescent="0.2">
      <c r="B12" s="12"/>
      <c r="C12" s="13"/>
      <c r="D12" s="13"/>
      <c r="E12" s="13"/>
      <c r="F12" s="13"/>
      <c r="G12" s="41"/>
    </row>
    <row r="13" spans="2:8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3077476</v>
      </c>
      <c r="D15" s="21">
        <f>SUM(D16:D20)</f>
        <v>1866752</v>
      </c>
      <c r="E15" s="42">
        <f>SUM(E16:E20)</f>
        <v>1</v>
      </c>
      <c r="F15" s="21">
        <f>SUM(F16:F20)</f>
        <v>1210724</v>
      </c>
      <c r="G15" s="43">
        <f>SUM(G16:G20)</f>
        <v>1</v>
      </c>
    </row>
    <row r="16" spans="2:8" ht="15" customHeight="1" x14ac:dyDescent="0.2">
      <c r="B16" s="24" t="s">
        <v>10</v>
      </c>
      <c r="C16" s="44">
        <f>D16+F16</f>
        <v>849413</v>
      </c>
      <c r="D16" s="45">
        <v>660323</v>
      </c>
      <c r="E16" s="46">
        <f>+D16/$D$15</f>
        <v>0.353728293849424</v>
      </c>
      <c r="F16" s="45">
        <v>189090</v>
      </c>
      <c r="G16" s="47">
        <f>+F16/$F$15</f>
        <v>0.15617927785358182</v>
      </c>
    </row>
    <row r="17" spans="2:7" x14ac:dyDescent="0.2">
      <c r="B17" s="24" t="s">
        <v>11</v>
      </c>
      <c r="C17" s="44">
        <f t="shared" ref="C17:C20" si="0">D17+F17</f>
        <v>1578048</v>
      </c>
      <c r="D17" s="45">
        <v>850136</v>
      </c>
      <c r="E17" s="46">
        <f>+D17/$D$15</f>
        <v>0.45540918129456937</v>
      </c>
      <c r="F17" s="45">
        <v>727912</v>
      </c>
      <c r="G17" s="47">
        <f t="shared" ref="G17:G20" si="1">+F17/$F$15</f>
        <v>0.60122042678595622</v>
      </c>
    </row>
    <row r="18" spans="2:7" x14ac:dyDescent="0.2">
      <c r="B18" s="24" t="s">
        <v>12</v>
      </c>
      <c r="C18" s="44">
        <f t="shared" si="0"/>
        <v>498177</v>
      </c>
      <c r="D18" s="45">
        <v>283824</v>
      </c>
      <c r="E18" s="46">
        <f>+D18/$D$15</f>
        <v>0.15204162095447066</v>
      </c>
      <c r="F18" s="45">
        <v>214353</v>
      </c>
      <c r="G18" s="47">
        <f t="shared" si="1"/>
        <v>0.17704530512321554</v>
      </c>
    </row>
    <row r="19" spans="2:7" ht="15" customHeight="1" x14ac:dyDescent="0.2">
      <c r="B19" s="24" t="s">
        <v>13</v>
      </c>
      <c r="C19" s="44">
        <f t="shared" si="0"/>
        <v>136026</v>
      </c>
      <c r="D19" s="45">
        <v>71012</v>
      </c>
      <c r="E19" s="46">
        <f>+D19/$D$15</f>
        <v>3.8040403867251785E-2</v>
      </c>
      <c r="F19" s="45">
        <v>65014</v>
      </c>
      <c r="G19" s="47">
        <f t="shared" si="1"/>
        <v>5.3698448201241568E-2</v>
      </c>
    </row>
    <row r="20" spans="2:7" x14ac:dyDescent="0.2">
      <c r="B20" s="29" t="s">
        <v>14</v>
      </c>
      <c r="C20" s="51">
        <f t="shared" si="0"/>
        <v>15812</v>
      </c>
      <c r="D20" s="48">
        <v>1457</v>
      </c>
      <c r="E20" s="49">
        <f>+D20/$D$15</f>
        <v>7.8050003428414697E-4</v>
      </c>
      <c r="F20" s="48">
        <v>14355</v>
      </c>
      <c r="G20" s="50">
        <f t="shared" si="1"/>
        <v>1.1856542036004903E-2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" right="0" top="0.74803149606299213" bottom="0.15748031496062992" header="0.31496062992125984" footer="0.31496062992125984"/>
  <pageSetup scale="95" orientation="landscape" r:id="rId1"/>
  <rowBreaks count="1" manualBreakCount="1">
    <brk id="41" max="8" man="1"/>
  </row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1:M40"/>
  <sheetViews>
    <sheetView showGridLines="0" view="pageBreakPreview" topLeftCell="A4" zoomScaleNormal="80" zoomScaleSheetLayoutView="100" workbookViewId="0">
      <selection activeCell="J16" sqref="J16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2" ht="3" customHeight="1" thickBot="1" x14ac:dyDescent="0.25"/>
    <row r="2" spans="2:12" ht="15.75" x14ac:dyDescent="0.25">
      <c r="B2" s="2"/>
      <c r="C2" s="3"/>
      <c r="D2" s="3"/>
      <c r="E2" s="3"/>
      <c r="F2" s="3"/>
      <c r="G2" s="4"/>
      <c r="H2" s="83"/>
    </row>
    <row r="3" spans="2:12" x14ac:dyDescent="0.2">
      <c r="B3" s="6"/>
      <c r="G3" s="8"/>
    </row>
    <row r="4" spans="2:12" x14ac:dyDescent="0.2">
      <c r="B4" s="6"/>
      <c r="G4" s="8"/>
    </row>
    <row r="5" spans="2:12" x14ac:dyDescent="0.2">
      <c r="B5" s="6"/>
      <c r="G5" s="8"/>
    </row>
    <row r="6" spans="2:12" ht="15.75" thickBot="1" x14ac:dyDescent="0.25">
      <c r="B6" s="9"/>
      <c r="C6" s="10"/>
      <c r="D6" s="10"/>
      <c r="E6" s="10"/>
      <c r="F6" s="10"/>
      <c r="G6" s="11"/>
    </row>
    <row r="7" spans="2:12" ht="5.25" customHeight="1" x14ac:dyDescent="0.2">
      <c r="B7" s="12"/>
      <c r="C7" s="140"/>
      <c r="D7" s="140"/>
      <c r="E7" s="140"/>
      <c r="F7" s="140"/>
      <c r="G7" s="14"/>
    </row>
    <row r="8" spans="2:12" ht="15.75" x14ac:dyDescent="0.25">
      <c r="B8" s="178" t="s">
        <v>0</v>
      </c>
      <c r="C8" s="198"/>
      <c r="D8" s="198"/>
      <c r="E8" s="198"/>
      <c r="F8" s="198"/>
      <c r="G8" s="180"/>
    </row>
    <row r="9" spans="2:12" ht="15.75" x14ac:dyDescent="0.25">
      <c r="B9" s="178" t="s">
        <v>1</v>
      </c>
      <c r="C9" s="198"/>
      <c r="D9" s="198"/>
      <c r="E9" s="198"/>
      <c r="F9" s="198"/>
      <c r="G9" s="180"/>
    </row>
    <row r="10" spans="2:12" ht="15.75" x14ac:dyDescent="0.25">
      <c r="B10" s="178" t="s">
        <v>18</v>
      </c>
      <c r="C10" s="198"/>
      <c r="D10" s="198"/>
      <c r="E10" s="198"/>
      <c r="F10" s="198"/>
      <c r="G10" s="180"/>
    </row>
    <row r="11" spans="2:12" ht="15.75" x14ac:dyDescent="0.25">
      <c r="B11" s="178" t="s">
        <v>79</v>
      </c>
      <c r="C11" s="198"/>
      <c r="D11" s="198"/>
      <c r="E11" s="198"/>
      <c r="F11" s="198"/>
      <c r="G11" s="180"/>
    </row>
    <row r="12" spans="2:12" ht="5.25" customHeight="1" x14ac:dyDescent="0.2">
      <c r="B12" s="12"/>
      <c r="C12" s="140"/>
      <c r="D12" s="140"/>
      <c r="E12" s="140"/>
      <c r="F12" s="140"/>
      <c r="G12" s="41"/>
    </row>
    <row r="13" spans="2:12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2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2" x14ac:dyDescent="0.2">
      <c r="B15" s="20" t="s">
        <v>9</v>
      </c>
      <c r="C15" s="21">
        <v>2433669</v>
      </c>
      <c r="D15" s="21">
        <v>1695489</v>
      </c>
      <c r="E15" s="42">
        <v>1</v>
      </c>
      <c r="F15" s="21">
        <v>738180</v>
      </c>
      <c r="G15" s="43">
        <v>1</v>
      </c>
      <c r="I15" s="80"/>
    </row>
    <row r="16" spans="2:12" ht="15" customHeight="1" x14ac:dyDescent="0.2">
      <c r="B16" s="141" t="s">
        <v>10</v>
      </c>
      <c r="C16" s="132">
        <v>674460</v>
      </c>
      <c r="D16" s="133">
        <v>449070</v>
      </c>
      <c r="E16" s="134">
        <v>0.264861641685673</v>
      </c>
      <c r="F16" s="133">
        <v>225390</v>
      </c>
      <c r="G16" s="135">
        <v>0.30533203283751931</v>
      </c>
    </row>
    <row r="17" spans="2:13" x14ac:dyDescent="0.2">
      <c r="B17" s="141" t="s">
        <v>11</v>
      </c>
      <c r="C17" s="132">
        <v>792277</v>
      </c>
      <c r="D17" s="133">
        <v>596022</v>
      </c>
      <c r="E17" s="134">
        <v>0.35153398223167476</v>
      </c>
      <c r="F17" s="133">
        <v>196255</v>
      </c>
      <c r="G17" s="135">
        <v>0.26586333956487579</v>
      </c>
    </row>
    <row r="18" spans="2:13" x14ac:dyDescent="0.2">
      <c r="B18" s="141" t="s">
        <v>12</v>
      </c>
      <c r="C18" s="132">
        <v>657300</v>
      </c>
      <c r="D18" s="133">
        <v>471238</v>
      </c>
      <c r="E18" s="134">
        <v>0.27793633577097815</v>
      </c>
      <c r="F18" s="133">
        <v>186062</v>
      </c>
      <c r="G18" s="135">
        <v>0.2520550543227939</v>
      </c>
    </row>
    <row r="19" spans="2:13" ht="15" customHeight="1" x14ac:dyDescent="0.2">
      <c r="B19" s="141" t="s">
        <v>13</v>
      </c>
      <c r="C19" s="132">
        <v>286518</v>
      </c>
      <c r="D19" s="133">
        <v>166091</v>
      </c>
      <c r="E19" s="134">
        <v>9.7960529381199174E-2</v>
      </c>
      <c r="F19" s="133">
        <v>120427</v>
      </c>
      <c r="G19" s="135">
        <v>0.16314042645425236</v>
      </c>
    </row>
    <row r="20" spans="2:13" x14ac:dyDescent="0.2">
      <c r="B20" s="142" t="s">
        <v>14</v>
      </c>
      <c r="C20" s="136">
        <v>23114</v>
      </c>
      <c r="D20" s="137">
        <v>13068</v>
      </c>
      <c r="E20" s="138">
        <v>7.7075109304749253E-3</v>
      </c>
      <c r="F20" s="137">
        <v>10046</v>
      </c>
      <c r="G20" s="139">
        <v>1.3609146820558672E-2</v>
      </c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1:M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2" ht="3" customHeight="1" thickBot="1" x14ac:dyDescent="0.25"/>
    <row r="2" spans="2:12" ht="15.75" x14ac:dyDescent="0.25">
      <c r="B2" s="2"/>
      <c r="C2" s="3"/>
      <c r="D2" s="3"/>
      <c r="E2" s="3"/>
      <c r="F2" s="3"/>
      <c r="G2" s="4"/>
      <c r="H2" s="83"/>
    </row>
    <row r="3" spans="2:12" x14ac:dyDescent="0.2">
      <c r="B3" s="6"/>
      <c r="G3" s="8"/>
    </row>
    <row r="4" spans="2:12" x14ac:dyDescent="0.2">
      <c r="B4" s="6"/>
      <c r="G4" s="8"/>
    </row>
    <row r="5" spans="2:12" x14ac:dyDescent="0.2">
      <c r="B5" s="6"/>
      <c r="G5" s="8"/>
    </row>
    <row r="6" spans="2:12" ht="15.75" thickBot="1" x14ac:dyDescent="0.25">
      <c r="B6" s="9"/>
      <c r="C6" s="10"/>
      <c r="D6" s="10"/>
      <c r="E6" s="10"/>
      <c r="F6" s="10"/>
      <c r="G6" s="11"/>
    </row>
    <row r="7" spans="2:12" ht="5.25" customHeight="1" x14ac:dyDescent="0.2">
      <c r="B7" s="12"/>
      <c r="C7" s="140"/>
      <c r="D7" s="140"/>
      <c r="E7" s="140"/>
      <c r="F7" s="140"/>
      <c r="G7" s="14"/>
    </row>
    <row r="8" spans="2:12" ht="15.75" x14ac:dyDescent="0.25">
      <c r="B8" s="178" t="s">
        <v>0</v>
      </c>
      <c r="C8" s="198"/>
      <c r="D8" s="198"/>
      <c r="E8" s="198"/>
      <c r="F8" s="198"/>
      <c r="G8" s="180"/>
    </row>
    <row r="9" spans="2:12" ht="15.75" x14ac:dyDescent="0.25">
      <c r="B9" s="178" t="s">
        <v>1</v>
      </c>
      <c r="C9" s="198"/>
      <c r="D9" s="198"/>
      <c r="E9" s="198"/>
      <c r="F9" s="198"/>
      <c r="G9" s="180"/>
    </row>
    <row r="10" spans="2:12" ht="15.75" x14ac:dyDescent="0.25">
      <c r="B10" s="178" t="s">
        <v>18</v>
      </c>
      <c r="C10" s="198"/>
      <c r="D10" s="198"/>
      <c r="E10" s="198"/>
      <c r="F10" s="198"/>
      <c r="G10" s="180"/>
    </row>
    <row r="11" spans="2:12" ht="15.75" x14ac:dyDescent="0.25">
      <c r="B11" s="178" t="s">
        <v>80</v>
      </c>
      <c r="C11" s="198"/>
      <c r="D11" s="198"/>
      <c r="E11" s="198"/>
      <c r="F11" s="198"/>
      <c r="G11" s="180"/>
    </row>
    <row r="12" spans="2:12" ht="5.25" customHeight="1" x14ac:dyDescent="0.2">
      <c r="B12" s="12"/>
      <c r="C12" s="140"/>
      <c r="D12" s="140"/>
      <c r="E12" s="140"/>
      <c r="F12" s="140"/>
      <c r="G12" s="41"/>
    </row>
    <row r="13" spans="2:12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2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2" x14ac:dyDescent="0.2">
      <c r="B15" s="20" t="s">
        <v>9</v>
      </c>
      <c r="C15" s="21">
        <v>1966016</v>
      </c>
      <c r="D15" s="21">
        <v>1365257</v>
      </c>
      <c r="E15" s="42">
        <v>1</v>
      </c>
      <c r="F15" s="21">
        <v>600759</v>
      </c>
      <c r="G15" s="43">
        <v>1</v>
      </c>
      <c r="I15" s="80"/>
      <c r="J15" s="80"/>
      <c r="K15" s="80"/>
      <c r="L15" s="80"/>
    </row>
    <row r="16" spans="2:12" ht="15" customHeight="1" x14ac:dyDescent="0.2">
      <c r="B16" s="141" t="s">
        <v>10</v>
      </c>
      <c r="C16" s="132">
        <v>539986</v>
      </c>
      <c r="D16" s="133">
        <v>357596</v>
      </c>
      <c r="E16" s="134">
        <v>0.26192577661202249</v>
      </c>
      <c r="F16" s="133">
        <v>182390</v>
      </c>
      <c r="G16" s="135">
        <v>0.30359928024382488</v>
      </c>
    </row>
    <row r="17" spans="2:13" x14ac:dyDescent="0.2">
      <c r="B17" s="141" t="s">
        <v>11</v>
      </c>
      <c r="C17" s="132">
        <v>642740</v>
      </c>
      <c r="D17" s="133">
        <v>481392</v>
      </c>
      <c r="E17" s="134">
        <v>0.35260174457995819</v>
      </c>
      <c r="F17" s="133">
        <v>161348</v>
      </c>
      <c r="G17" s="135">
        <v>0.26857358774483614</v>
      </c>
    </row>
    <row r="18" spans="2:13" x14ac:dyDescent="0.2">
      <c r="B18" s="141" t="s">
        <v>12</v>
      </c>
      <c r="C18" s="132">
        <v>530757</v>
      </c>
      <c r="D18" s="133">
        <v>381014</v>
      </c>
      <c r="E18" s="134">
        <v>0.27907859106380706</v>
      </c>
      <c r="F18" s="133">
        <v>149743</v>
      </c>
      <c r="G18" s="135">
        <v>0.24925635737458782</v>
      </c>
    </row>
    <row r="19" spans="2:13" ht="15" customHeight="1" x14ac:dyDescent="0.2">
      <c r="B19" s="141" t="s">
        <v>13</v>
      </c>
      <c r="C19" s="132">
        <v>232965</v>
      </c>
      <c r="D19" s="133">
        <v>134021</v>
      </c>
      <c r="E19" s="134">
        <v>9.8165400360518199E-2</v>
      </c>
      <c r="F19" s="133">
        <v>98944</v>
      </c>
      <c r="G19" s="135">
        <v>0.16469832328770773</v>
      </c>
    </row>
    <row r="20" spans="2:13" x14ac:dyDescent="0.2">
      <c r="B20" s="142" t="s">
        <v>14</v>
      </c>
      <c r="C20" s="136">
        <v>19568</v>
      </c>
      <c r="D20" s="137">
        <v>11234</v>
      </c>
      <c r="E20" s="138">
        <v>8.2284873836940588E-3</v>
      </c>
      <c r="F20" s="137">
        <v>8334</v>
      </c>
      <c r="G20" s="139">
        <v>1.387245134904346E-2</v>
      </c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1:M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2" ht="3" customHeight="1" thickBot="1" x14ac:dyDescent="0.25"/>
    <row r="2" spans="2:12" ht="15.75" x14ac:dyDescent="0.25">
      <c r="B2" s="2"/>
      <c r="C2" s="3"/>
      <c r="D2" s="3"/>
      <c r="E2" s="3"/>
      <c r="F2" s="3"/>
      <c r="G2" s="4"/>
      <c r="H2" s="83"/>
    </row>
    <row r="3" spans="2:12" x14ac:dyDescent="0.2">
      <c r="B3" s="6"/>
      <c r="G3" s="8"/>
    </row>
    <row r="4" spans="2:12" x14ac:dyDescent="0.2">
      <c r="B4" s="6"/>
      <c r="G4" s="8"/>
    </row>
    <row r="5" spans="2:12" x14ac:dyDescent="0.2">
      <c r="B5" s="6"/>
      <c r="G5" s="8"/>
    </row>
    <row r="6" spans="2:12" ht="15.75" thickBot="1" x14ac:dyDescent="0.25">
      <c r="B6" s="9"/>
      <c r="C6" s="10"/>
      <c r="D6" s="10"/>
      <c r="E6" s="10"/>
      <c r="F6" s="10"/>
      <c r="G6" s="11"/>
    </row>
    <row r="7" spans="2:12" ht="5.25" customHeight="1" x14ac:dyDescent="0.2">
      <c r="B7" s="12"/>
      <c r="C7" s="140"/>
      <c r="D7" s="140"/>
      <c r="E7" s="140"/>
      <c r="F7" s="140"/>
      <c r="G7" s="14"/>
    </row>
    <row r="8" spans="2:12" ht="15.75" x14ac:dyDescent="0.25">
      <c r="B8" s="178" t="s">
        <v>0</v>
      </c>
      <c r="C8" s="198"/>
      <c r="D8" s="198"/>
      <c r="E8" s="198"/>
      <c r="F8" s="198"/>
      <c r="G8" s="180"/>
    </row>
    <row r="9" spans="2:12" ht="15.75" x14ac:dyDescent="0.25">
      <c r="B9" s="178" t="s">
        <v>1</v>
      </c>
      <c r="C9" s="198"/>
      <c r="D9" s="198"/>
      <c r="E9" s="198"/>
      <c r="F9" s="198"/>
      <c r="G9" s="180"/>
    </row>
    <row r="10" spans="2:12" ht="15.75" x14ac:dyDescent="0.25">
      <c r="B10" s="178" t="s">
        <v>18</v>
      </c>
      <c r="C10" s="198"/>
      <c r="D10" s="198"/>
      <c r="E10" s="198"/>
      <c r="F10" s="198"/>
      <c r="G10" s="180"/>
    </row>
    <row r="11" spans="2:12" ht="15.75" x14ac:dyDescent="0.25">
      <c r="B11" s="178" t="s">
        <v>81</v>
      </c>
      <c r="C11" s="198"/>
      <c r="D11" s="198"/>
      <c r="E11" s="198"/>
      <c r="F11" s="198"/>
      <c r="G11" s="180"/>
    </row>
    <row r="12" spans="2:12" ht="5.25" customHeight="1" x14ac:dyDescent="0.2">
      <c r="B12" s="12"/>
      <c r="C12" s="140"/>
      <c r="D12" s="140"/>
      <c r="E12" s="140"/>
      <c r="F12" s="140"/>
      <c r="G12" s="41"/>
    </row>
    <row r="13" spans="2:12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2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2" x14ac:dyDescent="0.2">
      <c r="B15" s="20" t="s">
        <v>9</v>
      </c>
      <c r="C15" s="21">
        <v>1964074</v>
      </c>
      <c r="D15" s="21">
        <v>1362296</v>
      </c>
      <c r="E15" s="42">
        <v>1</v>
      </c>
      <c r="F15" s="21">
        <v>601778</v>
      </c>
      <c r="G15" s="43">
        <v>1</v>
      </c>
      <c r="I15" s="80"/>
      <c r="J15" s="80"/>
      <c r="K15" s="80"/>
      <c r="L15" s="80"/>
    </row>
    <row r="16" spans="2:12" ht="15" customHeight="1" x14ac:dyDescent="0.2">
      <c r="B16" s="141" t="s">
        <v>10</v>
      </c>
      <c r="C16" s="132">
        <v>541025</v>
      </c>
      <c r="D16" s="133">
        <v>358215</v>
      </c>
      <c r="E16" s="134">
        <v>0.26294946179097639</v>
      </c>
      <c r="F16" s="133">
        <v>182810</v>
      </c>
      <c r="G16" s="135">
        <v>0.30378312267979224</v>
      </c>
    </row>
    <row r="17" spans="2:13" x14ac:dyDescent="0.2">
      <c r="B17" s="141" t="s">
        <v>11</v>
      </c>
      <c r="C17" s="132">
        <v>638244</v>
      </c>
      <c r="D17" s="133">
        <v>476805</v>
      </c>
      <c r="E17" s="134">
        <v>0.35000102767680447</v>
      </c>
      <c r="F17" s="133">
        <v>161439</v>
      </c>
      <c r="G17" s="135">
        <v>0.26827002648817339</v>
      </c>
    </row>
    <row r="18" spans="2:13" x14ac:dyDescent="0.2">
      <c r="B18" s="141" t="s">
        <v>12</v>
      </c>
      <c r="C18" s="132">
        <v>531967</v>
      </c>
      <c r="D18" s="133">
        <v>381878</v>
      </c>
      <c r="E18" s="134">
        <v>0.28031940195082422</v>
      </c>
      <c r="F18" s="133">
        <v>150089</v>
      </c>
      <c r="G18" s="135">
        <v>0.24940925058742594</v>
      </c>
    </row>
    <row r="19" spans="2:13" ht="15" customHeight="1" x14ac:dyDescent="0.2">
      <c r="B19" s="141" t="s">
        <v>13</v>
      </c>
      <c r="C19" s="132">
        <v>233214</v>
      </c>
      <c r="D19" s="133">
        <v>134157</v>
      </c>
      <c r="E19" s="134">
        <v>9.8478597896492395E-2</v>
      </c>
      <c r="F19" s="133">
        <v>99057</v>
      </c>
      <c r="G19" s="135">
        <v>0.16460721395597713</v>
      </c>
    </row>
    <row r="20" spans="2:13" x14ac:dyDescent="0.2">
      <c r="B20" s="142" t="s">
        <v>14</v>
      </c>
      <c r="C20" s="136">
        <v>19624</v>
      </c>
      <c r="D20" s="137">
        <v>11241</v>
      </c>
      <c r="E20" s="138">
        <v>8.2515106849025462E-3</v>
      </c>
      <c r="F20" s="137">
        <v>8383</v>
      </c>
      <c r="G20" s="139">
        <v>1.3930386288631356E-2</v>
      </c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1:M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82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v>4590350</v>
      </c>
      <c r="D15" s="21">
        <v>3004674</v>
      </c>
      <c r="E15" s="42">
        <v>1</v>
      </c>
      <c r="F15" s="21">
        <v>1585676</v>
      </c>
      <c r="G15" s="43">
        <v>1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32">
        <v>1533964</v>
      </c>
      <c r="D16" s="133">
        <v>823644</v>
      </c>
      <c r="E16" s="134">
        <v>0.27412091960725188</v>
      </c>
      <c r="F16" s="133">
        <v>710320</v>
      </c>
      <c r="G16" s="135">
        <v>0.44796036516917703</v>
      </c>
      <c r="I16" s="79"/>
    </row>
    <row r="17" spans="2:13" x14ac:dyDescent="0.2">
      <c r="B17" s="141" t="s">
        <v>11</v>
      </c>
      <c r="C17" s="132">
        <v>1425105</v>
      </c>
      <c r="D17" s="133">
        <v>1088377</v>
      </c>
      <c r="E17" s="134">
        <v>0.36222798213716362</v>
      </c>
      <c r="F17" s="133">
        <v>336728</v>
      </c>
      <c r="G17" s="135">
        <v>0.21235611814771743</v>
      </c>
      <c r="I17" s="79"/>
    </row>
    <row r="18" spans="2:13" x14ac:dyDescent="0.2">
      <c r="B18" s="141" t="s">
        <v>12</v>
      </c>
      <c r="C18" s="132">
        <v>1093870</v>
      </c>
      <c r="D18" s="133">
        <v>783392</v>
      </c>
      <c r="E18" s="134">
        <v>0.26072445796116317</v>
      </c>
      <c r="F18" s="133">
        <v>310478</v>
      </c>
      <c r="G18" s="135">
        <v>0.19580166440054589</v>
      </c>
      <c r="I18" s="79"/>
    </row>
    <row r="19" spans="2:13" ht="15" customHeight="1" x14ac:dyDescent="0.2">
      <c r="B19" s="141" t="s">
        <v>13</v>
      </c>
      <c r="C19" s="132">
        <v>499145</v>
      </c>
      <c r="D19" s="133">
        <v>289206</v>
      </c>
      <c r="E19" s="134">
        <v>9.6252039322735183E-2</v>
      </c>
      <c r="F19" s="133">
        <v>209939</v>
      </c>
      <c r="G19" s="135">
        <v>0.13239716058009329</v>
      </c>
      <c r="I19" s="79"/>
    </row>
    <row r="20" spans="2:13" x14ac:dyDescent="0.2">
      <c r="B20" s="142" t="s">
        <v>14</v>
      </c>
      <c r="C20" s="136">
        <v>38266</v>
      </c>
      <c r="D20" s="137">
        <v>20055</v>
      </c>
      <c r="E20" s="138">
        <v>6.6746009716861128E-3</v>
      </c>
      <c r="F20" s="137">
        <v>18211</v>
      </c>
      <c r="G20" s="139">
        <v>1.148469170246633E-2</v>
      </c>
      <c r="I20" s="79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1:M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83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v>5226187</v>
      </c>
      <c r="D15" s="21">
        <v>3468674</v>
      </c>
      <c r="E15" s="42">
        <v>1</v>
      </c>
      <c r="F15" s="21">
        <v>1757513</v>
      </c>
      <c r="G15" s="43">
        <v>1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32">
        <v>1717300</v>
      </c>
      <c r="D16" s="133">
        <v>951556</v>
      </c>
      <c r="E16" s="134">
        <v>0.27432846096231583</v>
      </c>
      <c r="F16" s="133">
        <v>765744</v>
      </c>
      <c r="G16" s="135">
        <v>0.4356974884396303</v>
      </c>
      <c r="I16" s="79"/>
      <c r="J16" s="79"/>
    </row>
    <row r="17" spans="2:13" x14ac:dyDescent="0.2">
      <c r="B17" s="141" t="s">
        <v>11</v>
      </c>
      <c r="C17" s="132">
        <v>1623563</v>
      </c>
      <c r="D17" s="133">
        <v>1244419</v>
      </c>
      <c r="E17" s="134">
        <v>0.358759283807011</v>
      </c>
      <c r="F17" s="133">
        <v>379144</v>
      </c>
      <c r="G17" s="135">
        <v>0.21572756503081342</v>
      </c>
      <c r="I17" s="79"/>
    </row>
    <row r="18" spans="2:13" x14ac:dyDescent="0.2">
      <c r="B18" s="141" t="s">
        <v>12</v>
      </c>
      <c r="C18" s="132">
        <v>1273675</v>
      </c>
      <c r="D18" s="133">
        <v>922241</v>
      </c>
      <c r="E18" s="134">
        <v>0.26587710462268865</v>
      </c>
      <c r="F18" s="133">
        <v>351434</v>
      </c>
      <c r="G18" s="135">
        <v>0.19996096757179035</v>
      </c>
      <c r="I18" s="79"/>
    </row>
    <row r="19" spans="2:13" ht="15" customHeight="1" x14ac:dyDescent="0.2">
      <c r="B19" s="141" t="s">
        <v>13</v>
      </c>
      <c r="C19" s="132">
        <v>567970</v>
      </c>
      <c r="D19" s="133">
        <v>327223</v>
      </c>
      <c r="E19" s="134">
        <v>9.433662546552371E-2</v>
      </c>
      <c r="F19" s="133">
        <v>240747</v>
      </c>
      <c r="G19" s="135">
        <v>0.13698163256829396</v>
      </c>
      <c r="I19" s="79"/>
    </row>
    <row r="20" spans="2:13" x14ac:dyDescent="0.2">
      <c r="B20" s="142" t="s">
        <v>14</v>
      </c>
      <c r="C20" s="136">
        <v>43679</v>
      </c>
      <c r="D20" s="137">
        <v>23235</v>
      </c>
      <c r="E20" s="138">
        <v>6.6985251424607787E-3</v>
      </c>
      <c r="F20" s="137">
        <v>20444</v>
      </c>
      <c r="G20" s="139">
        <v>1.1632346389471941E-2</v>
      </c>
      <c r="I20" s="79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1:M40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84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v>5871448</v>
      </c>
      <c r="D15" s="21">
        <v>3944119</v>
      </c>
      <c r="E15" s="42">
        <v>1</v>
      </c>
      <c r="F15" s="21">
        <v>1927329</v>
      </c>
      <c r="G15" s="43">
        <v>1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32">
        <v>1911136</v>
      </c>
      <c r="D16" s="133">
        <v>1088293</v>
      </c>
      <c r="E16" s="134">
        <v>0.27592803361156193</v>
      </c>
      <c r="F16" s="133">
        <v>822843</v>
      </c>
      <c r="G16" s="135">
        <v>0.42693437394445888</v>
      </c>
      <c r="I16" s="79"/>
      <c r="J16" s="79"/>
    </row>
    <row r="17" spans="2:13" x14ac:dyDescent="0.2">
      <c r="B17" s="141" t="s">
        <v>11</v>
      </c>
      <c r="C17" s="132">
        <v>1814588</v>
      </c>
      <c r="D17" s="133">
        <v>1397495</v>
      </c>
      <c r="E17" s="134">
        <v>0.35432374124614396</v>
      </c>
      <c r="F17" s="133">
        <v>417093</v>
      </c>
      <c r="G17" s="135">
        <v>0.21640986048567734</v>
      </c>
      <c r="I17" s="79"/>
    </row>
    <row r="18" spans="2:13" x14ac:dyDescent="0.2">
      <c r="B18" s="141" t="s">
        <v>12</v>
      </c>
      <c r="C18" s="132">
        <v>1455569</v>
      </c>
      <c r="D18" s="133">
        <v>1063470</v>
      </c>
      <c r="E18" s="134">
        <v>0.26963435940954117</v>
      </c>
      <c r="F18" s="133">
        <v>392099</v>
      </c>
      <c r="G18" s="135">
        <v>0.20344165422717139</v>
      </c>
      <c r="I18" s="79"/>
    </row>
    <row r="19" spans="2:13" ht="15" customHeight="1" x14ac:dyDescent="0.2">
      <c r="B19" s="141" t="s">
        <v>13</v>
      </c>
      <c r="C19" s="132">
        <v>641223</v>
      </c>
      <c r="D19" s="133">
        <v>368516</v>
      </c>
      <c r="E19" s="134">
        <v>9.3434300537078116E-2</v>
      </c>
      <c r="F19" s="133">
        <v>272707</v>
      </c>
      <c r="G19" s="135">
        <v>0.14149478371362648</v>
      </c>
      <c r="I19" s="79"/>
    </row>
    <row r="20" spans="2:13" x14ac:dyDescent="0.2">
      <c r="B20" s="142" t="s">
        <v>14</v>
      </c>
      <c r="C20" s="136">
        <v>48932</v>
      </c>
      <c r="D20" s="137">
        <v>26345</v>
      </c>
      <c r="E20" s="138">
        <v>6.6795651956748766E-3</v>
      </c>
      <c r="F20" s="137">
        <v>22587</v>
      </c>
      <c r="G20" s="139">
        <v>1.1719327629065924E-2</v>
      </c>
      <c r="I20" s="79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1:M40"/>
  <sheetViews>
    <sheetView showGridLines="0" view="pageBreakPreview" zoomScaleNormal="80" zoomScaleSheetLayoutView="100" workbookViewId="0">
      <selection activeCell="J18" sqref="J18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85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v>2064415</v>
      </c>
      <c r="D15" s="21">
        <v>1431652</v>
      </c>
      <c r="E15" s="42">
        <v>1</v>
      </c>
      <c r="F15" s="21">
        <v>632763</v>
      </c>
      <c r="G15" s="43">
        <v>1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32">
        <v>573229</v>
      </c>
      <c r="D16" s="133">
        <v>379063</v>
      </c>
      <c r="E16" s="134">
        <v>0.2647731431940164</v>
      </c>
      <c r="F16" s="133">
        <v>194166</v>
      </c>
      <c r="G16" s="135">
        <v>0.30685422504160326</v>
      </c>
      <c r="I16" s="79"/>
      <c r="J16" s="79"/>
    </row>
    <row r="17" spans="2:13" x14ac:dyDescent="0.2">
      <c r="B17" s="141" t="s">
        <v>11</v>
      </c>
      <c r="C17" s="132">
        <v>666099</v>
      </c>
      <c r="D17" s="133">
        <v>497738</v>
      </c>
      <c r="E17" s="134">
        <v>0.34766689111599747</v>
      </c>
      <c r="F17" s="133">
        <v>168361</v>
      </c>
      <c r="G17" s="135">
        <v>0.26607276342011149</v>
      </c>
      <c r="I17" s="79"/>
    </row>
    <row r="18" spans="2:13" x14ac:dyDescent="0.2">
      <c r="B18" s="141" t="s">
        <v>12</v>
      </c>
      <c r="C18" s="132">
        <v>560389</v>
      </c>
      <c r="D18" s="133">
        <v>402360</v>
      </c>
      <c r="E18" s="134">
        <v>0.28104595250801173</v>
      </c>
      <c r="F18" s="133">
        <v>158029</v>
      </c>
      <c r="G18" s="135">
        <v>0.24974437506617803</v>
      </c>
      <c r="I18" s="79"/>
    </row>
    <row r="19" spans="2:13" ht="15" customHeight="1" x14ac:dyDescent="0.2">
      <c r="B19" s="141" t="s">
        <v>13</v>
      </c>
      <c r="C19" s="132">
        <v>244474</v>
      </c>
      <c r="D19" s="133">
        <v>140842</v>
      </c>
      <c r="E19" s="134">
        <v>9.8377259278092724E-2</v>
      </c>
      <c r="F19" s="133">
        <v>103632</v>
      </c>
      <c r="G19" s="135">
        <v>0.16377695914584134</v>
      </c>
      <c r="I19" s="79"/>
    </row>
    <row r="20" spans="2:13" x14ac:dyDescent="0.2">
      <c r="B20" s="142" t="s">
        <v>14</v>
      </c>
      <c r="C20" s="136">
        <v>20224</v>
      </c>
      <c r="D20" s="137">
        <v>11649</v>
      </c>
      <c r="E20" s="138">
        <v>8.1367539038816692E-3</v>
      </c>
      <c r="F20" s="137">
        <v>8575</v>
      </c>
      <c r="G20" s="139">
        <v>1.3551677326265917E-2</v>
      </c>
      <c r="I20" s="79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1:M40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86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v>8026629</v>
      </c>
      <c r="D15" s="21">
        <v>5386827</v>
      </c>
      <c r="E15" s="42">
        <v>1</v>
      </c>
      <c r="F15" s="21">
        <v>2639802</v>
      </c>
      <c r="G15" s="43">
        <v>1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32">
        <v>2728444</v>
      </c>
      <c r="D16" s="133">
        <v>1535750</v>
      </c>
      <c r="E16" s="134">
        <v>0.28509361819119122</v>
      </c>
      <c r="F16" s="133">
        <v>1192694</v>
      </c>
      <c r="G16" s="135">
        <v>0.45181191619674504</v>
      </c>
      <c r="I16" s="79"/>
      <c r="J16" s="80"/>
      <c r="L16" s="80"/>
    </row>
    <row r="17" spans="2:13" x14ac:dyDescent="0.2">
      <c r="B17" s="141" t="s">
        <v>11</v>
      </c>
      <c r="C17" s="132">
        <v>2420702</v>
      </c>
      <c r="D17" s="133">
        <v>1875601</v>
      </c>
      <c r="E17" s="134">
        <v>0.34818289133844471</v>
      </c>
      <c r="F17" s="133">
        <v>545101</v>
      </c>
      <c r="G17" s="135">
        <v>0.20649313850053905</v>
      </c>
      <c r="I17" s="79"/>
      <c r="J17" s="80"/>
      <c r="L17" s="80"/>
    </row>
    <row r="18" spans="2:13" x14ac:dyDescent="0.2">
      <c r="B18" s="141" t="s">
        <v>12</v>
      </c>
      <c r="C18" s="132">
        <v>1957600</v>
      </c>
      <c r="D18" s="133">
        <v>1451407</v>
      </c>
      <c r="E18" s="134">
        <v>0.26943634907896613</v>
      </c>
      <c r="F18" s="133">
        <v>506193</v>
      </c>
      <c r="G18" s="135">
        <v>0.1917541542888444</v>
      </c>
      <c r="I18" s="79"/>
      <c r="J18" s="80"/>
      <c r="L18" s="80"/>
    </row>
    <row r="19" spans="2:13" ht="15" customHeight="1" x14ac:dyDescent="0.2">
      <c r="B19" s="141" t="s">
        <v>13</v>
      </c>
      <c r="C19" s="132">
        <v>853645</v>
      </c>
      <c r="D19" s="133">
        <v>488886</v>
      </c>
      <c r="E19" s="134">
        <v>9.0755838269912875E-2</v>
      </c>
      <c r="F19" s="133">
        <v>364759</v>
      </c>
      <c r="G19" s="135">
        <v>0.13817665112762245</v>
      </c>
      <c r="I19" s="79"/>
      <c r="J19" s="80"/>
      <c r="L19" s="80"/>
    </row>
    <row r="20" spans="2:13" x14ac:dyDescent="0.2">
      <c r="B20" s="142" t="s">
        <v>14</v>
      </c>
      <c r="C20" s="136">
        <v>66238</v>
      </c>
      <c r="D20" s="137">
        <v>35183</v>
      </c>
      <c r="E20" s="138">
        <v>6.5313031214850594E-3</v>
      </c>
      <c r="F20" s="137">
        <v>31055</v>
      </c>
      <c r="G20" s="139">
        <v>1.1764139886249044E-2</v>
      </c>
      <c r="I20" s="79"/>
      <c r="J20" s="80"/>
      <c r="L20" s="80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M40"/>
  <sheetViews>
    <sheetView showGridLines="0" view="pageBreakPreview" zoomScaleNormal="80" zoomScaleSheetLayoutView="100" workbookViewId="0">
      <selection activeCell="D16" sqref="D16:D20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87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f t="shared" ref="C15" si="0">D15+F15</f>
        <v>9838961</v>
      </c>
      <c r="D15" s="21">
        <f>SUM(D16:D20)</f>
        <v>6673459</v>
      </c>
      <c r="E15" s="42">
        <f>D15/$D$15</f>
        <v>1</v>
      </c>
      <c r="F15" s="21">
        <f>SUM(F16:F20)</f>
        <v>3165502</v>
      </c>
      <c r="G15" s="43">
        <f>F15/$F$15</f>
        <v>1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32">
        <f>D16+F16</f>
        <v>3335133</v>
      </c>
      <c r="D16" s="133">
        <v>1942998</v>
      </c>
      <c r="E16" s="134">
        <f t="shared" ref="E16:E20" si="1">D16/$D$15</f>
        <v>0.29115305870613722</v>
      </c>
      <c r="F16" s="133">
        <v>1392135</v>
      </c>
      <c r="G16" s="135">
        <f t="shared" ref="G16:G20" si="2">F16/$F$15</f>
        <v>0.43978332662560315</v>
      </c>
      <c r="I16" s="79"/>
      <c r="J16" s="80"/>
      <c r="L16" s="80"/>
    </row>
    <row r="17" spans="2:13" x14ac:dyDescent="0.2">
      <c r="B17" s="141" t="s">
        <v>11</v>
      </c>
      <c r="C17" s="132">
        <f t="shared" ref="C17:C20" si="3">D17+F17</f>
        <v>2974827</v>
      </c>
      <c r="D17" s="133">
        <v>2300889</v>
      </c>
      <c r="E17" s="134">
        <f t="shared" si="1"/>
        <v>0.34478206878921414</v>
      </c>
      <c r="F17" s="133">
        <v>673938</v>
      </c>
      <c r="G17" s="135">
        <f t="shared" si="2"/>
        <v>0.21290082899963417</v>
      </c>
      <c r="I17" s="79"/>
      <c r="J17" s="80"/>
      <c r="L17" s="80"/>
    </row>
    <row r="18" spans="2:13" x14ac:dyDescent="0.2">
      <c r="B18" s="141" t="s">
        <v>12</v>
      </c>
      <c r="C18" s="132">
        <f t="shared" si="3"/>
        <v>2405944</v>
      </c>
      <c r="D18" s="133">
        <v>1791795</v>
      </c>
      <c r="E18" s="134">
        <f t="shared" si="1"/>
        <v>0.26849569316302085</v>
      </c>
      <c r="F18" s="133">
        <v>614149</v>
      </c>
      <c r="G18" s="135">
        <f t="shared" si="2"/>
        <v>0.1940131454663431</v>
      </c>
      <c r="I18" s="79"/>
      <c r="J18" s="80"/>
      <c r="L18" s="80"/>
    </row>
    <row r="19" spans="2:13" ht="15" customHeight="1" x14ac:dyDescent="0.2">
      <c r="B19" s="141" t="s">
        <v>13</v>
      </c>
      <c r="C19" s="132">
        <f t="shared" si="3"/>
        <v>1037740</v>
      </c>
      <c r="D19" s="133">
        <v>593572</v>
      </c>
      <c r="E19" s="134">
        <f t="shared" si="1"/>
        <v>8.8945178205185646E-2</v>
      </c>
      <c r="F19" s="133">
        <v>444168</v>
      </c>
      <c r="G19" s="135">
        <f t="shared" si="2"/>
        <v>0.14031518539555496</v>
      </c>
      <c r="I19" s="79"/>
      <c r="J19" s="80"/>
      <c r="L19" s="80"/>
    </row>
    <row r="20" spans="2:13" x14ac:dyDescent="0.2">
      <c r="B20" s="142" t="s">
        <v>14</v>
      </c>
      <c r="C20" s="136">
        <f t="shared" si="3"/>
        <v>85317</v>
      </c>
      <c r="D20" s="137">
        <v>44205</v>
      </c>
      <c r="E20" s="138">
        <f t="shared" si="1"/>
        <v>6.6240011364421363E-3</v>
      </c>
      <c r="F20" s="137">
        <v>41112</v>
      </c>
      <c r="G20" s="139">
        <f t="shared" si="2"/>
        <v>1.2987513512864627E-2</v>
      </c>
      <c r="I20" s="79"/>
      <c r="J20" s="80"/>
      <c r="L20" s="80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1:M40"/>
  <sheetViews>
    <sheetView showGridLines="0" view="pageBreakPreview" zoomScale="80" zoomScaleNormal="80" zoomScaleSheetLayoutView="80" workbookViewId="0">
      <selection activeCell="E19" sqref="E19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88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v>11779481</v>
      </c>
      <c r="D15" s="21">
        <v>8003740</v>
      </c>
      <c r="E15" s="42">
        <v>1</v>
      </c>
      <c r="F15" s="21">
        <v>3775741</v>
      </c>
      <c r="G15" s="43">
        <v>1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32">
        <v>3961865</v>
      </c>
      <c r="D16" s="133">
        <v>2344691</v>
      </c>
      <c r="E16" s="134">
        <v>0.29294942114561445</v>
      </c>
      <c r="F16" s="133">
        <v>1617174</v>
      </c>
      <c r="G16" s="135">
        <v>0.42830639071906679</v>
      </c>
      <c r="I16" s="79"/>
      <c r="J16" s="80"/>
      <c r="L16" s="80"/>
    </row>
    <row r="17" spans="2:13" x14ac:dyDescent="0.2">
      <c r="B17" s="141" t="s">
        <v>11</v>
      </c>
      <c r="C17" s="132">
        <v>3591749</v>
      </c>
      <c r="D17" s="133">
        <v>2748152</v>
      </c>
      <c r="E17" s="134">
        <v>0.34335847991064178</v>
      </c>
      <c r="F17" s="133">
        <v>843597</v>
      </c>
      <c r="G17" s="135">
        <v>0.22342554746207433</v>
      </c>
      <c r="I17" s="79"/>
      <c r="J17" s="80"/>
      <c r="L17" s="80"/>
    </row>
    <row r="18" spans="2:13" x14ac:dyDescent="0.2">
      <c r="B18" s="141" t="s">
        <v>12</v>
      </c>
      <c r="C18" s="132">
        <v>2889677</v>
      </c>
      <c r="D18" s="133">
        <v>2157250</v>
      </c>
      <c r="E18" s="134">
        <v>0.26953024461064451</v>
      </c>
      <c r="F18" s="133">
        <v>732427</v>
      </c>
      <c r="G18" s="135">
        <v>0.19398232029156662</v>
      </c>
      <c r="I18" s="79"/>
      <c r="J18" s="80"/>
      <c r="L18" s="80"/>
    </row>
    <row r="19" spans="2:13" ht="15" customHeight="1" x14ac:dyDescent="0.2">
      <c r="B19" s="141" t="s">
        <v>13</v>
      </c>
      <c r="C19" s="132">
        <v>1232023</v>
      </c>
      <c r="D19" s="133">
        <v>702665</v>
      </c>
      <c r="E19" s="134">
        <v>8.7792082201570767E-2</v>
      </c>
      <c r="F19" s="133">
        <v>529358</v>
      </c>
      <c r="G19" s="135">
        <v>0.14019976476140711</v>
      </c>
      <c r="I19" s="79"/>
      <c r="J19" s="80"/>
      <c r="L19" s="80"/>
    </row>
    <row r="20" spans="2:13" x14ac:dyDescent="0.2">
      <c r="B20" s="142" t="s">
        <v>14</v>
      </c>
      <c r="C20" s="136">
        <v>104167</v>
      </c>
      <c r="D20" s="137">
        <v>50982</v>
      </c>
      <c r="E20" s="138">
        <v>6.3697721315285104E-3</v>
      </c>
      <c r="F20" s="137">
        <v>53185</v>
      </c>
      <c r="G20" s="139">
        <v>1.4085976765885159E-2</v>
      </c>
      <c r="I20" s="79"/>
      <c r="J20" s="80"/>
      <c r="L20" s="80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H40"/>
  <sheetViews>
    <sheetView showGridLines="0" view="pageBreakPreview" zoomScaleNormal="80" zoomScaleSheetLayoutView="100" workbookViewId="0">
      <selection activeCell="J13" sqref="J13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18</v>
      </c>
      <c r="C10" s="179"/>
      <c r="D10" s="179"/>
      <c r="E10" s="179"/>
      <c r="F10" s="179"/>
      <c r="G10" s="180"/>
    </row>
    <row r="11" spans="2:8" ht="15.75" x14ac:dyDescent="0.25">
      <c r="B11" s="178" t="s">
        <v>23</v>
      </c>
      <c r="C11" s="179"/>
      <c r="D11" s="179"/>
      <c r="E11" s="179"/>
      <c r="F11" s="179"/>
      <c r="G11" s="180"/>
    </row>
    <row r="12" spans="2:8" ht="5.25" customHeight="1" x14ac:dyDescent="0.2">
      <c r="B12" s="12"/>
      <c r="C12" s="13"/>
      <c r="D12" s="13"/>
      <c r="E12" s="13"/>
      <c r="F12" s="13"/>
      <c r="G12" s="41"/>
    </row>
    <row r="13" spans="2:8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3298139</v>
      </c>
      <c r="D15" s="21">
        <f>SUM(D16:D20)</f>
        <v>2014100</v>
      </c>
      <c r="E15" s="42">
        <f>SUM(E16:E20)</f>
        <v>1</v>
      </c>
      <c r="F15" s="21">
        <f>SUM(F16:F20)</f>
        <v>1284039</v>
      </c>
      <c r="G15" s="43">
        <f>SUM(G16:G20)</f>
        <v>0.99999999999999989</v>
      </c>
    </row>
    <row r="16" spans="2:8" ht="15" customHeight="1" x14ac:dyDescent="0.2">
      <c r="B16" s="24" t="s">
        <v>10</v>
      </c>
      <c r="C16" s="52">
        <f>D16+F16</f>
        <v>918138</v>
      </c>
      <c r="D16" s="53">
        <v>716413</v>
      </c>
      <c r="E16" s="54">
        <f>+D16/$D$15</f>
        <v>0.35569882329576485</v>
      </c>
      <c r="F16" s="53">
        <v>201725</v>
      </c>
      <c r="G16" s="55">
        <f>+F16/$F$15</f>
        <v>0.1571019260318417</v>
      </c>
    </row>
    <row r="17" spans="2:7" x14ac:dyDescent="0.2">
      <c r="B17" s="24" t="s">
        <v>11</v>
      </c>
      <c r="C17" s="52">
        <f t="shared" ref="C17:C20" si="0">D17+F17</f>
        <v>1682164</v>
      </c>
      <c r="D17" s="53">
        <v>913713</v>
      </c>
      <c r="E17" s="54">
        <f>+D17/$D$15</f>
        <v>0.45365820962216374</v>
      </c>
      <c r="F17" s="53">
        <v>768451</v>
      </c>
      <c r="G17" s="55">
        <f t="shared" ref="G17:G20" si="1">+F17/$F$15</f>
        <v>0.59846390958530071</v>
      </c>
    </row>
    <row r="18" spans="2:7" x14ac:dyDescent="0.2">
      <c r="B18" s="24" t="s">
        <v>12</v>
      </c>
      <c r="C18" s="52">
        <f t="shared" si="0"/>
        <v>525777</v>
      </c>
      <c r="D18" s="53">
        <v>301168</v>
      </c>
      <c r="E18" s="54">
        <f>+D18/$D$15</f>
        <v>0.14952981480562039</v>
      </c>
      <c r="F18" s="53">
        <v>224609</v>
      </c>
      <c r="G18" s="55">
        <f t="shared" si="1"/>
        <v>0.1749238146193379</v>
      </c>
    </row>
    <row r="19" spans="2:7" ht="15" customHeight="1" x14ac:dyDescent="0.2">
      <c r="B19" s="24" t="s">
        <v>13</v>
      </c>
      <c r="C19" s="52">
        <f t="shared" si="0"/>
        <v>155297</v>
      </c>
      <c r="D19" s="53">
        <v>81249</v>
      </c>
      <c r="E19" s="54">
        <f>+D19/$D$15</f>
        <v>4.0340102278933518E-2</v>
      </c>
      <c r="F19" s="53">
        <v>74048</v>
      </c>
      <c r="G19" s="55">
        <f t="shared" si="1"/>
        <v>5.7668030332412024E-2</v>
      </c>
    </row>
    <row r="20" spans="2:7" x14ac:dyDescent="0.2">
      <c r="B20" s="29" t="s">
        <v>14</v>
      </c>
      <c r="C20" s="56">
        <f t="shared" si="0"/>
        <v>16763</v>
      </c>
      <c r="D20" s="57">
        <v>1557</v>
      </c>
      <c r="E20" s="58">
        <f>+D20/$D$15</f>
        <v>7.7304999751750159E-4</v>
      </c>
      <c r="F20" s="57">
        <v>15206</v>
      </c>
      <c r="G20" s="59">
        <f t="shared" si="1"/>
        <v>1.1842319431107622E-2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92" orientation="landscape" r:id="rId1"/>
  <rowBreaks count="1" manualBreakCount="1">
    <brk id="41" max="8" man="1"/>
  </row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1:M40"/>
  <sheetViews>
    <sheetView showGridLines="0" view="pageBreakPreview" topLeftCell="A8" zoomScaleNormal="80" zoomScaleSheetLayoutView="100" workbookViewId="0">
      <selection activeCell="J21" sqref="J21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89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f>D15+F15</f>
        <v>13783609</v>
      </c>
      <c r="D15" s="21">
        <f>SUM(D16:D20)</f>
        <v>4408584</v>
      </c>
      <c r="E15" s="42">
        <f>SUM(E16:E20)</f>
        <v>1</v>
      </c>
      <c r="F15" s="21">
        <f>SUM(F16:F20)</f>
        <v>9375025</v>
      </c>
      <c r="G15" s="43">
        <f>SUM(G16:G20)</f>
        <v>1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45">
        <f t="shared" ref="C16:C20" si="0">D16+F16</f>
        <v>4644181</v>
      </c>
      <c r="D16" s="133">
        <v>1853833</v>
      </c>
      <c r="E16" s="134">
        <f>D16/$D$15</f>
        <v>0.42050531417797643</v>
      </c>
      <c r="F16" s="133">
        <v>2790348</v>
      </c>
      <c r="G16" s="135">
        <f>F16/$F$15</f>
        <v>0.29763632630312986</v>
      </c>
      <c r="I16" s="79"/>
      <c r="J16" s="79"/>
    </row>
    <row r="17" spans="2:13" x14ac:dyDescent="0.2">
      <c r="B17" s="141" t="s">
        <v>11</v>
      </c>
      <c r="C17" s="145">
        <f t="shared" si="0"/>
        <v>4256257</v>
      </c>
      <c r="D17" s="133">
        <v>1035501</v>
      </c>
      <c r="E17" s="134">
        <f t="shared" ref="E17:E20" si="1">D17/$D$15</f>
        <v>0.23488290117643215</v>
      </c>
      <c r="F17" s="133">
        <v>3220756</v>
      </c>
      <c r="G17" s="135">
        <f t="shared" ref="G17:G20" si="2">F17/$F$15</f>
        <v>0.34354639054295855</v>
      </c>
      <c r="I17" s="79"/>
    </row>
    <row r="18" spans="2:13" x14ac:dyDescent="0.2">
      <c r="B18" s="141" t="s">
        <v>12</v>
      </c>
      <c r="C18" s="145">
        <f t="shared" si="0"/>
        <v>3336712</v>
      </c>
      <c r="D18" s="133">
        <v>844113</v>
      </c>
      <c r="E18" s="134">
        <f t="shared" si="1"/>
        <v>0.19147032244366899</v>
      </c>
      <c r="F18" s="133">
        <v>2492599</v>
      </c>
      <c r="G18" s="135">
        <f t="shared" si="2"/>
        <v>0.26587651766261955</v>
      </c>
      <c r="I18" s="79"/>
    </row>
    <row r="19" spans="2:13" ht="15" customHeight="1" x14ac:dyDescent="0.2">
      <c r="B19" s="141" t="s">
        <v>13</v>
      </c>
      <c r="C19" s="145">
        <f t="shared" si="0"/>
        <v>1424035</v>
      </c>
      <c r="D19" s="133">
        <v>611064</v>
      </c>
      <c r="E19" s="134">
        <f t="shared" si="1"/>
        <v>0.13860777065833382</v>
      </c>
      <c r="F19" s="133">
        <v>812971</v>
      </c>
      <c r="G19" s="135">
        <f t="shared" si="2"/>
        <v>8.671667542219888E-2</v>
      </c>
      <c r="I19" s="79"/>
    </row>
    <row r="20" spans="2:13" x14ac:dyDescent="0.2">
      <c r="B20" s="142" t="s">
        <v>14</v>
      </c>
      <c r="C20" s="146">
        <f t="shared" si="0"/>
        <v>122424</v>
      </c>
      <c r="D20" s="137">
        <v>64073</v>
      </c>
      <c r="E20" s="138">
        <f t="shared" si="1"/>
        <v>1.4533691543588599E-2</v>
      </c>
      <c r="F20" s="137">
        <v>58351</v>
      </c>
      <c r="G20" s="139">
        <f t="shared" si="2"/>
        <v>6.2240900690931494E-3</v>
      </c>
      <c r="I20" s="79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1:M40"/>
  <sheetViews>
    <sheetView showGridLines="0" view="pageBreakPreview" topLeftCell="A13" zoomScale="80" zoomScaleNormal="80" zoomScaleSheetLayoutView="80" workbookViewId="0">
      <selection activeCell="G22" sqref="G22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90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f>D15+F15</f>
        <v>15855491</v>
      </c>
      <c r="D15" s="21">
        <v>10771900</v>
      </c>
      <c r="E15" s="42">
        <v>1</v>
      </c>
      <c r="F15" s="21">
        <v>5083591</v>
      </c>
      <c r="G15" s="43">
        <v>1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32">
        <f>D16+F16</f>
        <v>5384294</v>
      </c>
      <c r="D16" s="133">
        <v>3254384</v>
      </c>
      <c r="E16" s="134">
        <v>0.30211791791605935</v>
      </c>
      <c r="F16" s="133">
        <v>2129910</v>
      </c>
      <c r="G16" s="135">
        <v>0.41897745117575352</v>
      </c>
      <c r="I16" s="79"/>
      <c r="J16" s="79"/>
    </row>
    <row r="17" spans="2:13" x14ac:dyDescent="0.2">
      <c r="B17" s="141" t="s">
        <v>11</v>
      </c>
      <c r="C17" s="132">
        <f t="shared" ref="C17:C20" si="0">D17+F17</f>
        <v>4932491</v>
      </c>
      <c r="D17" s="133">
        <v>3705260</v>
      </c>
      <c r="E17" s="134">
        <v>0.34397460058114165</v>
      </c>
      <c r="F17" s="133">
        <v>1227231</v>
      </c>
      <c r="G17" s="135">
        <v>0.24141025507362807</v>
      </c>
      <c r="I17" s="79"/>
    </row>
    <row r="18" spans="2:13" x14ac:dyDescent="0.2">
      <c r="B18" s="141" t="s">
        <v>12</v>
      </c>
      <c r="C18" s="132">
        <f t="shared" si="0"/>
        <v>3784848</v>
      </c>
      <c r="D18" s="133">
        <v>2819891</v>
      </c>
      <c r="E18" s="134">
        <v>0.26178213685607926</v>
      </c>
      <c r="F18" s="133">
        <v>964957</v>
      </c>
      <c r="G18" s="135">
        <v>0.18981798496377855</v>
      </c>
      <c r="I18" s="79"/>
    </row>
    <row r="19" spans="2:13" ht="15" customHeight="1" x14ac:dyDescent="0.2">
      <c r="B19" s="141" t="s">
        <v>13</v>
      </c>
      <c r="C19" s="132">
        <f t="shared" si="0"/>
        <v>1615438</v>
      </c>
      <c r="D19" s="133">
        <v>927698</v>
      </c>
      <c r="E19" s="134">
        <v>8.6122039751575855E-2</v>
      </c>
      <c r="F19" s="133">
        <v>687740</v>
      </c>
      <c r="G19" s="135">
        <v>0.13528625729331883</v>
      </c>
      <c r="I19" s="79"/>
    </row>
    <row r="20" spans="2:13" x14ac:dyDescent="0.2">
      <c r="B20" s="142" t="s">
        <v>14</v>
      </c>
      <c r="C20" s="136">
        <f t="shared" si="0"/>
        <v>138420</v>
      </c>
      <c r="D20" s="137">
        <v>64667</v>
      </c>
      <c r="E20" s="138">
        <v>6.0033048951438463E-3</v>
      </c>
      <c r="F20" s="137">
        <v>73753</v>
      </c>
      <c r="G20" s="139">
        <v>1.4508051493521017E-2</v>
      </c>
      <c r="I20" s="79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1:M40"/>
  <sheetViews>
    <sheetView showGridLines="0" view="pageBreakPreview" topLeftCell="A4" zoomScale="80" zoomScaleNormal="80" zoomScaleSheetLayoutView="80" workbookViewId="0">
      <selection activeCell="B9" sqref="B9:G9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91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f>D15+F15</f>
        <v>17732141</v>
      </c>
      <c r="D15" s="21">
        <v>12014416</v>
      </c>
      <c r="E15" s="42">
        <v>1</v>
      </c>
      <c r="F15" s="21">
        <v>5717725</v>
      </c>
      <c r="G15" s="43">
        <v>0.32244978200883923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32">
        <f>D16+F16</f>
        <v>6066517</v>
      </c>
      <c r="D16" s="133">
        <v>3687031</v>
      </c>
      <c r="E16" s="134">
        <v>0.3068839134586317</v>
      </c>
      <c r="F16" s="133">
        <v>2379486</v>
      </c>
      <c r="G16" s="135">
        <v>0.13419056390314063</v>
      </c>
      <c r="I16" s="79"/>
      <c r="J16" s="79"/>
    </row>
    <row r="17" spans="2:13" x14ac:dyDescent="0.2">
      <c r="B17" s="141" t="s">
        <v>11</v>
      </c>
      <c r="C17" s="132">
        <f t="shared" ref="C17:C20" si="0">D17+F17</f>
        <v>5497839</v>
      </c>
      <c r="D17" s="133">
        <v>4083354</v>
      </c>
      <c r="E17" s="134">
        <v>0.33987120139672206</v>
      </c>
      <c r="F17" s="133">
        <v>1414485</v>
      </c>
      <c r="G17" s="135">
        <v>7.9769555182309909E-2</v>
      </c>
      <c r="I17" s="79"/>
    </row>
    <row r="18" spans="2:13" x14ac:dyDescent="0.2">
      <c r="B18" s="141" t="s">
        <v>12</v>
      </c>
      <c r="C18" s="132">
        <f t="shared" si="0"/>
        <v>4208161</v>
      </c>
      <c r="D18" s="133">
        <v>3129784</v>
      </c>
      <c r="E18" s="134">
        <v>0.26050238313705804</v>
      </c>
      <c r="F18" s="133">
        <v>1078377</v>
      </c>
      <c r="G18" s="135">
        <v>6.0814822079296574E-2</v>
      </c>
      <c r="I18" s="79"/>
    </row>
    <row r="19" spans="2:13" ht="15" customHeight="1" x14ac:dyDescent="0.2">
      <c r="B19" s="141" t="s">
        <v>13</v>
      </c>
      <c r="C19" s="132">
        <f t="shared" si="0"/>
        <v>1805561</v>
      </c>
      <c r="D19" s="133">
        <v>1041948</v>
      </c>
      <c r="E19" s="134">
        <v>8.672481458940659E-2</v>
      </c>
      <c r="F19" s="133">
        <v>763613</v>
      </c>
      <c r="G19" s="135">
        <v>4.3063778931151063E-2</v>
      </c>
      <c r="I19" s="79"/>
    </row>
    <row r="20" spans="2:13" x14ac:dyDescent="0.2">
      <c r="B20" s="142" t="s">
        <v>14</v>
      </c>
      <c r="C20" s="136">
        <f t="shared" si="0"/>
        <v>154063</v>
      </c>
      <c r="D20" s="137">
        <v>72299</v>
      </c>
      <c r="E20" s="138">
        <v>6.0176874181816246E-3</v>
      </c>
      <c r="F20" s="137">
        <v>81764</v>
      </c>
      <c r="G20" s="139">
        <v>4.6110619129410262E-3</v>
      </c>
      <c r="I20" s="79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2417A-D2FA-4779-80BD-D24589C4DC83}">
  <dimension ref="B1:M40"/>
  <sheetViews>
    <sheetView showGridLines="0" view="pageBreakPreview" topLeftCell="A7" zoomScale="80" zoomScaleNormal="80" zoomScaleSheetLayoutView="80" workbookViewId="0">
      <selection activeCell="D15" sqref="D15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9" width="18.7109375" style="1" bestFit="1" customWidth="1"/>
    <col min="10" max="12" width="11.42578125" style="1"/>
    <col min="13" max="13" width="12.85546875" style="1" bestFit="1" customWidth="1"/>
    <col min="14" max="16384" width="11.42578125" style="1"/>
  </cols>
  <sheetData>
    <row r="1" spans="2:13" ht="3" customHeight="1" thickBot="1" x14ac:dyDescent="0.25"/>
    <row r="2" spans="2:13" ht="15.75" x14ac:dyDescent="0.25">
      <c r="B2" s="2"/>
      <c r="C2" s="3"/>
      <c r="D2" s="3"/>
      <c r="E2" s="3"/>
      <c r="F2" s="3"/>
      <c r="G2" s="4"/>
      <c r="H2" s="83"/>
    </row>
    <row r="3" spans="2:13" x14ac:dyDescent="0.2">
      <c r="B3" s="6"/>
      <c r="G3" s="8"/>
    </row>
    <row r="4" spans="2:13" x14ac:dyDescent="0.2">
      <c r="B4" s="6"/>
      <c r="G4" s="8"/>
    </row>
    <row r="5" spans="2:13" x14ac:dyDescent="0.2">
      <c r="B5" s="6"/>
      <c r="G5" s="8"/>
    </row>
    <row r="6" spans="2:13" ht="15.75" thickBot="1" x14ac:dyDescent="0.25">
      <c r="B6" s="9"/>
      <c r="C6" s="10"/>
      <c r="D6" s="10"/>
      <c r="E6" s="10"/>
      <c r="F6" s="10"/>
      <c r="G6" s="11"/>
    </row>
    <row r="7" spans="2:13" ht="5.25" customHeight="1" x14ac:dyDescent="0.2">
      <c r="B7" s="12"/>
      <c r="C7" s="140"/>
      <c r="D7" s="140"/>
      <c r="E7" s="140"/>
      <c r="F7" s="140"/>
      <c r="G7" s="14"/>
    </row>
    <row r="8" spans="2:13" ht="15.75" x14ac:dyDescent="0.25">
      <c r="B8" s="178" t="s">
        <v>0</v>
      </c>
      <c r="C8" s="198"/>
      <c r="D8" s="198"/>
      <c r="E8" s="198"/>
      <c r="F8" s="198"/>
      <c r="G8" s="180"/>
    </row>
    <row r="9" spans="2:13" ht="15.75" x14ac:dyDescent="0.25">
      <c r="B9" s="178" t="s">
        <v>1</v>
      </c>
      <c r="C9" s="198"/>
      <c r="D9" s="198"/>
      <c r="E9" s="198"/>
      <c r="F9" s="198"/>
      <c r="G9" s="180"/>
    </row>
    <row r="10" spans="2:13" ht="15.75" x14ac:dyDescent="0.25">
      <c r="B10" s="178" t="s">
        <v>18</v>
      </c>
      <c r="C10" s="198"/>
      <c r="D10" s="198"/>
      <c r="E10" s="198"/>
      <c r="F10" s="198"/>
      <c r="G10" s="180"/>
    </row>
    <row r="11" spans="2:13" ht="15.75" x14ac:dyDescent="0.25">
      <c r="B11" s="178" t="s">
        <v>92</v>
      </c>
      <c r="C11" s="198"/>
      <c r="D11" s="198"/>
      <c r="E11" s="198"/>
      <c r="F11" s="198"/>
      <c r="G11" s="180"/>
    </row>
    <row r="12" spans="2:13" ht="5.25" customHeight="1" x14ac:dyDescent="0.2">
      <c r="B12" s="12"/>
      <c r="C12" s="140"/>
      <c r="D12" s="140"/>
      <c r="E12" s="140"/>
      <c r="F12" s="140"/>
      <c r="G12" s="41"/>
    </row>
    <row r="13" spans="2:13" ht="31.5" customHeight="1" x14ac:dyDescent="0.2">
      <c r="B13" s="188" t="s">
        <v>3</v>
      </c>
      <c r="C13" s="190" t="s">
        <v>4</v>
      </c>
      <c r="D13" s="190" t="s">
        <v>5</v>
      </c>
      <c r="E13" s="190"/>
      <c r="F13" s="190" t="s">
        <v>6</v>
      </c>
      <c r="G13" s="191"/>
    </row>
    <row r="14" spans="2:13" ht="15.75" x14ac:dyDescent="0.2">
      <c r="B14" s="182"/>
      <c r="C14" s="197"/>
      <c r="D14" s="18" t="s">
        <v>7</v>
      </c>
      <c r="E14" s="18" t="s">
        <v>8</v>
      </c>
      <c r="F14" s="18" t="s">
        <v>7</v>
      </c>
      <c r="G14" s="19" t="s">
        <v>8</v>
      </c>
      <c r="I14" s="79"/>
      <c r="J14" s="79"/>
      <c r="K14" s="79"/>
      <c r="L14" s="79"/>
    </row>
    <row r="15" spans="2:13" x14ac:dyDescent="0.2">
      <c r="B15" s="20" t="s">
        <v>9</v>
      </c>
      <c r="C15" s="21">
        <f>+D15+F15</f>
        <v>19546442</v>
      </c>
      <c r="D15" s="21">
        <f>+SUM(D16:D20)</f>
        <v>13228740</v>
      </c>
      <c r="E15" s="42">
        <v>1</v>
      </c>
      <c r="F15" s="21">
        <v>6317702</v>
      </c>
      <c r="G15" s="43">
        <v>1</v>
      </c>
      <c r="I15" s="80"/>
      <c r="J15" s="80"/>
      <c r="K15" s="80"/>
      <c r="L15" s="80"/>
      <c r="M15" s="80"/>
    </row>
    <row r="16" spans="2:13" ht="15" customHeight="1" x14ac:dyDescent="0.2">
      <c r="B16" s="141" t="s">
        <v>10</v>
      </c>
      <c r="C16" s="147">
        <f t="shared" ref="C16:C20" si="0">+D16+F16</f>
        <v>6739487</v>
      </c>
      <c r="D16" s="133">
        <v>4131049</v>
      </c>
      <c r="E16" s="134">
        <v>0.29294942114561445</v>
      </c>
      <c r="F16" s="133">
        <v>2608438</v>
      </c>
      <c r="G16" s="135">
        <v>0.42830639071906679</v>
      </c>
      <c r="I16" s="79"/>
      <c r="J16" s="80"/>
      <c r="L16" s="80"/>
    </row>
    <row r="17" spans="2:13" x14ac:dyDescent="0.2">
      <c r="B17" s="141" t="s">
        <v>11</v>
      </c>
      <c r="C17" s="147">
        <f t="shared" si="0"/>
        <v>6038585</v>
      </c>
      <c r="D17" s="133">
        <v>4447852</v>
      </c>
      <c r="E17" s="134">
        <v>0.34335847991064178</v>
      </c>
      <c r="F17" s="133">
        <v>1590733</v>
      </c>
      <c r="G17" s="135">
        <v>0.22342554746207433</v>
      </c>
      <c r="I17" s="79"/>
      <c r="J17" s="80"/>
      <c r="L17" s="80"/>
    </row>
    <row r="18" spans="2:13" x14ac:dyDescent="0.2">
      <c r="B18" s="141" t="s">
        <v>12</v>
      </c>
      <c r="C18" s="147">
        <f t="shared" si="0"/>
        <v>4615608</v>
      </c>
      <c r="D18" s="133">
        <v>3422935</v>
      </c>
      <c r="E18" s="134">
        <v>0.26953024461064451</v>
      </c>
      <c r="F18" s="133">
        <v>1192673</v>
      </c>
      <c r="G18" s="135">
        <v>0.19398232029156662</v>
      </c>
      <c r="I18" s="79"/>
      <c r="J18" s="80"/>
      <c r="L18" s="80"/>
    </row>
    <row r="19" spans="2:13" ht="15" customHeight="1" x14ac:dyDescent="0.2">
      <c r="B19" s="141" t="s">
        <v>13</v>
      </c>
      <c r="C19" s="147">
        <f t="shared" si="0"/>
        <v>1984083</v>
      </c>
      <c r="D19" s="133">
        <v>1149998</v>
      </c>
      <c r="E19" s="134">
        <v>8.7792082201570767E-2</v>
      </c>
      <c r="F19" s="133">
        <v>834085</v>
      </c>
      <c r="G19" s="135">
        <v>0.14019976476140711</v>
      </c>
      <c r="I19" s="79"/>
      <c r="J19" s="80"/>
      <c r="L19" s="80"/>
    </row>
    <row r="20" spans="2:13" x14ac:dyDescent="0.2">
      <c r="B20" s="142" t="s">
        <v>14</v>
      </c>
      <c r="C20" s="148">
        <f t="shared" si="0"/>
        <v>168679</v>
      </c>
      <c r="D20" s="137">
        <v>76906</v>
      </c>
      <c r="E20" s="138">
        <v>6.3697721315285104E-3</v>
      </c>
      <c r="F20" s="137">
        <v>91773</v>
      </c>
      <c r="G20" s="139">
        <v>1.4085976765885159E-2</v>
      </c>
      <c r="I20" s="79"/>
      <c r="J20" s="80"/>
      <c r="L20" s="80"/>
    </row>
    <row r="21" spans="2:13" x14ac:dyDescent="0.2">
      <c r="B21" s="34" t="s">
        <v>15</v>
      </c>
      <c r="I21" s="144"/>
      <c r="J21" s="144"/>
      <c r="L21" s="79"/>
      <c r="M21" s="144"/>
    </row>
    <row r="22" spans="2:13" x14ac:dyDescent="0.2">
      <c r="I22" s="144"/>
      <c r="J22" s="144"/>
      <c r="L22" s="79"/>
    </row>
    <row r="23" spans="2:13" x14ac:dyDescent="0.2">
      <c r="I23" s="144"/>
      <c r="J23" s="144"/>
      <c r="L23" s="79"/>
    </row>
    <row r="24" spans="2:13" x14ac:dyDescent="0.2">
      <c r="I24" s="144"/>
      <c r="J24" s="144"/>
      <c r="L24" s="79"/>
    </row>
    <row r="25" spans="2:13" x14ac:dyDescent="0.2">
      <c r="I25" s="144"/>
      <c r="J25" s="144"/>
      <c r="L25" s="79"/>
    </row>
    <row r="26" spans="2:13" x14ac:dyDescent="0.2">
      <c r="I26" s="144"/>
      <c r="J26" s="144"/>
      <c r="L26" s="79"/>
    </row>
    <row r="27" spans="2:13" x14ac:dyDescent="0.2">
      <c r="I27" s="144"/>
    </row>
    <row r="40" spans="2:2" x14ac:dyDescent="0.2">
      <c r="B40" s="34" t="s">
        <v>36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35433070866141736" bottom="0.15748031496062992" header="0.31496062992125984" footer="0.31496062992125984"/>
  <pageSetup scale="97" orientation="landscape" r:id="rId1"/>
  <rowBreaks count="1" manualBreakCount="1">
    <brk id="41" max="8" man="1"/>
  </rowBreak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70D46-835B-423F-ACAF-31E37821B37C}">
  <dimension ref="B1:N38"/>
  <sheetViews>
    <sheetView showGridLines="0" view="pageBreakPreview" zoomScale="80" zoomScaleNormal="80" zoomScaleSheetLayoutView="80" workbookViewId="0">
      <selection activeCell="D15" sqref="D15"/>
    </sheetView>
  </sheetViews>
  <sheetFormatPr baseColWidth="10" defaultRowHeight="16.5" x14ac:dyDescent="0.3"/>
  <cols>
    <col min="1" max="1" width="2" style="149" customWidth="1"/>
    <col min="2" max="2" width="27.28515625" style="149" customWidth="1"/>
    <col min="3" max="3" width="18.5703125" style="149" customWidth="1"/>
    <col min="4" max="4" width="15.140625" style="149" customWidth="1"/>
    <col min="5" max="5" width="13.7109375" style="149" customWidth="1"/>
    <col min="6" max="6" width="15.140625" style="149" customWidth="1"/>
    <col min="7" max="7" width="12.85546875" style="149" customWidth="1"/>
    <col min="8" max="8" width="6.85546875" style="149" customWidth="1"/>
    <col min="9" max="9" width="18.7109375" style="149" bestFit="1" customWidth="1"/>
    <col min="10" max="11" width="11.42578125" style="149"/>
    <col min="12" max="12" width="16" style="149" bestFit="1" customWidth="1"/>
    <col min="13" max="13" width="12.85546875" style="149" bestFit="1" customWidth="1"/>
    <col min="14" max="16384" width="11.42578125" style="149"/>
  </cols>
  <sheetData>
    <row r="1" spans="2:14" ht="3" customHeight="1" x14ac:dyDescent="0.3"/>
    <row r="2" spans="2:14" x14ac:dyDescent="0.3">
      <c r="B2" s="150"/>
      <c r="C2" s="150"/>
      <c r="D2" s="150"/>
      <c r="E2" s="150"/>
      <c r="F2" s="150"/>
      <c r="G2" s="150"/>
      <c r="H2" s="151"/>
    </row>
    <row r="3" spans="2:14" x14ac:dyDescent="0.3">
      <c r="B3" s="150"/>
      <c r="C3" s="150"/>
      <c r="D3" s="150"/>
      <c r="E3" s="150"/>
      <c r="F3" s="150"/>
      <c r="G3" s="150"/>
    </row>
    <row r="4" spans="2:14" x14ac:dyDescent="0.3">
      <c r="B4" s="150"/>
      <c r="C4" s="150"/>
      <c r="D4" s="150"/>
      <c r="E4" s="150"/>
      <c r="F4" s="150"/>
      <c r="G4" s="150"/>
    </row>
    <row r="5" spans="2:14" x14ac:dyDescent="0.3">
      <c r="B5" s="150"/>
      <c r="C5" s="150"/>
      <c r="D5" s="150"/>
      <c r="E5" s="150"/>
      <c r="F5" s="150"/>
      <c r="G5" s="150"/>
    </row>
    <row r="6" spans="2:14" x14ac:dyDescent="0.3">
      <c r="B6" s="150"/>
      <c r="C6" s="150"/>
      <c r="D6" s="150"/>
      <c r="E6" s="150"/>
      <c r="F6" s="150"/>
      <c r="G6" s="150"/>
    </row>
    <row r="7" spans="2:14" x14ac:dyDescent="0.3">
      <c r="B7" s="199" t="s">
        <v>0</v>
      </c>
      <c r="C7" s="199"/>
      <c r="D7" s="199"/>
      <c r="E7" s="199"/>
      <c r="F7" s="199"/>
      <c r="G7" s="199"/>
    </row>
    <row r="8" spans="2:14" x14ac:dyDescent="0.3">
      <c r="B8" s="199" t="s">
        <v>1</v>
      </c>
      <c r="C8" s="199"/>
      <c r="D8" s="199"/>
      <c r="E8" s="199"/>
      <c r="F8" s="199"/>
      <c r="G8" s="199"/>
    </row>
    <row r="9" spans="2:14" x14ac:dyDescent="0.3">
      <c r="B9" s="199" t="s">
        <v>18</v>
      </c>
      <c r="C9" s="199"/>
      <c r="D9" s="199"/>
      <c r="E9" s="199"/>
      <c r="F9" s="199"/>
      <c r="G9" s="199"/>
    </row>
    <row r="10" spans="2:14" x14ac:dyDescent="0.3">
      <c r="B10" s="199" t="s">
        <v>93</v>
      </c>
      <c r="C10" s="199"/>
      <c r="D10" s="199"/>
      <c r="E10" s="199"/>
      <c r="F10" s="199"/>
      <c r="G10" s="199"/>
    </row>
    <row r="11" spans="2:14" ht="31.5" customHeight="1" x14ac:dyDescent="0.3">
      <c r="B11" s="200" t="s">
        <v>3</v>
      </c>
      <c r="C11" s="202" t="s">
        <v>4</v>
      </c>
      <c r="D11" s="202" t="s">
        <v>5</v>
      </c>
      <c r="E11" s="202"/>
      <c r="F11" s="202" t="s">
        <v>6</v>
      </c>
      <c r="G11" s="204"/>
    </row>
    <row r="12" spans="2:14" x14ac:dyDescent="0.3">
      <c r="B12" s="201"/>
      <c r="C12" s="203"/>
      <c r="D12" s="152" t="s">
        <v>7</v>
      </c>
      <c r="E12" s="152" t="s">
        <v>8</v>
      </c>
      <c r="F12" s="152" t="s">
        <v>7</v>
      </c>
      <c r="G12" s="153" t="s">
        <v>8</v>
      </c>
      <c r="I12" s="154"/>
      <c r="J12" s="154"/>
      <c r="K12" s="154"/>
      <c r="L12" s="154"/>
    </row>
    <row r="13" spans="2:14" x14ac:dyDescent="0.3">
      <c r="B13" s="155" t="s">
        <v>9</v>
      </c>
      <c r="C13" s="156">
        <f>+D13+F13</f>
        <v>24446858</v>
      </c>
      <c r="D13" s="156">
        <f>+SUM(D14:D18)</f>
        <v>16761406</v>
      </c>
      <c r="E13" s="157">
        <v>1</v>
      </c>
      <c r="F13" s="156">
        <f>+SUM(F14:F18)</f>
        <v>7685452</v>
      </c>
      <c r="G13" s="158">
        <v>1</v>
      </c>
      <c r="I13" s="159"/>
      <c r="J13" s="159"/>
      <c r="K13" s="159"/>
      <c r="L13" s="160"/>
      <c r="M13" s="159"/>
      <c r="N13" s="159"/>
    </row>
    <row r="14" spans="2:14" ht="15" customHeight="1" x14ac:dyDescent="0.3">
      <c r="B14" s="161" t="s">
        <v>10</v>
      </c>
      <c r="C14" s="162">
        <f t="shared" ref="C14:C18" si="0">+D14+F14</f>
        <v>8323381</v>
      </c>
      <c r="D14" s="163">
        <v>5250808</v>
      </c>
      <c r="E14" s="164">
        <v>0.29294942114561445</v>
      </c>
      <c r="F14" s="163">
        <v>3072573</v>
      </c>
      <c r="G14" s="165">
        <v>0.42830639071906679</v>
      </c>
      <c r="I14" s="154"/>
      <c r="J14" s="166"/>
      <c r="L14" s="166"/>
    </row>
    <row r="15" spans="2:14" x14ac:dyDescent="0.3">
      <c r="B15" s="161" t="s">
        <v>11</v>
      </c>
      <c r="C15" s="162">
        <f t="shared" si="0"/>
        <v>8173244</v>
      </c>
      <c r="D15" s="163">
        <v>6052190</v>
      </c>
      <c r="E15" s="164">
        <v>0.34335847991064178</v>
      </c>
      <c r="F15" s="163">
        <v>2121054</v>
      </c>
      <c r="G15" s="165">
        <v>0.22342554746207433</v>
      </c>
      <c r="I15" s="154"/>
      <c r="J15" s="166"/>
      <c r="L15" s="166"/>
    </row>
    <row r="16" spans="2:14" x14ac:dyDescent="0.3">
      <c r="B16" s="161" t="s">
        <v>12</v>
      </c>
      <c r="C16" s="162">
        <f t="shared" si="0"/>
        <v>5496426</v>
      </c>
      <c r="D16" s="163">
        <v>4070037</v>
      </c>
      <c r="E16" s="164">
        <v>0.26953024461064451</v>
      </c>
      <c r="F16" s="163">
        <v>1426389</v>
      </c>
      <c r="G16" s="165">
        <v>0.19398232029156662</v>
      </c>
      <c r="I16" s="154"/>
      <c r="J16" s="166"/>
      <c r="L16" s="166"/>
    </row>
    <row r="17" spans="2:13" ht="15" customHeight="1" x14ac:dyDescent="0.3">
      <c r="B17" s="161" t="s">
        <v>13</v>
      </c>
      <c r="C17" s="162">
        <f t="shared" si="0"/>
        <v>2258998</v>
      </c>
      <c r="D17" s="163">
        <v>1299435</v>
      </c>
      <c r="E17" s="164">
        <v>8.7792082201570767E-2</v>
      </c>
      <c r="F17" s="163">
        <v>959563</v>
      </c>
      <c r="G17" s="165">
        <v>0.14019976476140711</v>
      </c>
      <c r="I17" s="154"/>
      <c r="J17" s="166"/>
      <c r="L17" s="166"/>
    </row>
    <row r="18" spans="2:13" x14ac:dyDescent="0.3">
      <c r="B18" s="167" t="s">
        <v>14</v>
      </c>
      <c r="C18" s="168">
        <f t="shared" si="0"/>
        <v>194809</v>
      </c>
      <c r="D18" s="169">
        <v>88936</v>
      </c>
      <c r="E18" s="170">
        <v>6.3697721315285104E-3</v>
      </c>
      <c r="F18" s="169">
        <v>105873</v>
      </c>
      <c r="G18" s="171">
        <v>1.4085976765885159E-2</v>
      </c>
      <c r="I18" s="154"/>
      <c r="J18" s="166"/>
      <c r="L18" s="166"/>
    </row>
    <row r="19" spans="2:13" x14ac:dyDescent="0.3">
      <c r="B19" s="172" t="s">
        <v>15</v>
      </c>
      <c r="I19" s="173"/>
      <c r="J19" s="173"/>
      <c r="L19" s="154"/>
      <c r="M19" s="173"/>
    </row>
    <row r="20" spans="2:13" x14ac:dyDescent="0.3">
      <c r="I20" s="173"/>
      <c r="J20" s="173"/>
      <c r="L20" s="154"/>
    </row>
    <row r="21" spans="2:13" x14ac:dyDescent="0.3">
      <c r="I21" s="173"/>
      <c r="J21" s="173"/>
      <c r="L21" s="154"/>
    </row>
    <row r="22" spans="2:13" x14ac:dyDescent="0.3">
      <c r="I22" s="173"/>
      <c r="J22" s="173"/>
      <c r="L22" s="154"/>
    </row>
    <row r="23" spans="2:13" x14ac:dyDescent="0.3">
      <c r="I23" s="173"/>
      <c r="J23" s="173"/>
      <c r="L23" s="154"/>
    </row>
    <row r="24" spans="2:13" x14ac:dyDescent="0.3">
      <c r="I24" s="173"/>
      <c r="J24" s="173"/>
      <c r="L24" s="154"/>
    </row>
    <row r="25" spans="2:13" x14ac:dyDescent="0.3">
      <c r="I25" s="173"/>
    </row>
    <row r="38" spans="2:2" x14ac:dyDescent="0.3">
      <c r="B38" s="172" t="s">
        <v>36</v>
      </c>
    </row>
  </sheetData>
  <mergeCells count="8"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5748031496062992" right="0.15748031496062992" top="0.35433070866141736" bottom="0.15748031496062992" header="0.31496062992125984" footer="0.31496062992125984"/>
  <pageSetup scale="92" orientation="landscape" r:id="rId1"/>
  <rowBreaks count="1" manualBreakCount="1">
    <brk id="39" max="8" man="1"/>
  </rowBreaks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727F6-50DA-4BD7-B1EF-965213F5A1A8}">
  <dimension ref="B1:N38"/>
  <sheetViews>
    <sheetView showGridLines="0" view="pageBreakPreview" zoomScale="80" zoomScaleNormal="80" zoomScaleSheetLayoutView="80" workbookViewId="0">
      <selection activeCell="B11" sqref="B11:B12"/>
    </sheetView>
  </sheetViews>
  <sheetFormatPr baseColWidth="10" defaultRowHeight="16.5" x14ac:dyDescent="0.3"/>
  <cols>
    <col min="1" max="1" width="2" style="149" customWidth="1"/>
    <col min="2" max="2" width="27.28515625" style="149" customWidth="1"/>
    <col min="3" max="3" width="18.5703125" style="149" customWidth="1"/>
    <col min="4" max="4" width="15.140625" style="149" customWidth="1"/>
    <col min="5" max="5" width="13.7109375" style="149" customWidth="1"/>
    <col min="6" max="6" width="15.140625" style="149" customWidth="1"/>
    <col min="7" max="7" width="12.85546875" style="149" customWidth="1"/>
    <col min="8" max="8" width="6.85546875" style="149" customWidth="1"/>
    <col min="9" max="9" width="18.7109375" style="149" bestFit="1" customWidth="1"/>
    <col min="10" max="11" width="11.42578125" style="149"/>
    <col min="12" max="12" width="16" style="149" bestFit="1" customWidth="1"/>
    <col min="13" max="13" width="12.85546875" style="149" bestFit="1" customWidth="1"/>
    <col min="14" max="16384" width="11.42578125" style="149"/>
  </cols>
  <sheetData>
    <row r="1" spans="2:14" ht="3" customHeight="1" x14ac:dyDescent="0.3"/>
    <row r="2" spans="2:14" x14ac:dyDescent="0.3">
      <c r="B2" s="150"/>
      <c r="C2" s="150"/>
      <c r="D2" s="150"/>
      <c r="E2" s="150"/>
      <c r="F2" s="150"/>
      <c r="G2" s="150"/>
      <c r="H2" s="151"/>
    </row>
    <row r="3" spans="2:14" x14ac:dyDescent="0.3">
      <c r="B3" s="150"/>
      <c r="C3" s="150"/>
      <c r="D3" s="150"/>
      <c r="E3" s="150"/>
      <c r="F3" s="150"/>
      <c r="G3" s="150"/>
    </row>
    <row r="4" spans="2:14" x14ac:dyDescent="0.3">
      <c r="B4" s="150"/>
      <c r="C4" s="150"/>
      <c r="D4" s="150"/>
      <c r="E4" s="150"/>
      <c r="F4" s="150"/>
      <c r="G4" s="150"/>
    </row>
    <row r="5" spans="2:14" x14ac:dyDescent="0.3">
      <c r="B5" s="150"/>
      <c r="C5" s="150"/>
      <c r="D5" s="150"/>
      <c r="E5" s="150"/>
      <c r="F5" s="150"/>
      <c r="G5" s="150"/>
    </row>
    <row r="6" spans="2:14" x14ac:dyDescent="0.3">
      <c r="B6" s="150"/>
      <c r="C6" s="150"/>
      <c r="D6" s="150"/>
      <c r="E6" s="150"/>
      <c r="F6" s="150"/>
      <c r="G6" s="150"/>
    </row>
    <row r="7" spans="2:14" x14ac:dyDescent="0.3">
      <c r="B7" s="199" t="s">
        <v>0</v>
      </c>
      <c r="C7" s="199"/>
      <c r="D7" s="199"/>
      <c r="E7" s="199"/>
      <c r="F7" s="199"/>
      <c r="G7" s="199"/>
    </row>
    <row r="8" spans="2:14" x14ac:dyDescent="0.3">
      <c r="B8" s="199" t="s">
        <v>1</v>
      </c>
      <c r="C8" s="199"/>
      <c r="D8" s="199"/>
      <c r="E8" s="199"/>
      <c r="F8" s="199"/>
      <c r="G8" s="199"/>
    </row>
    <row r="9" spans="2:14" x14ac:dyDescent="0.3">
      <c r="B9" s="199" t="s">
        <v>18</v>
      </c>
      <c r="C9" s="199"/>
      <c r="D9" s="199"/>
      <c r="E9" s="199"/>
      <c r="F9" s="199"/>
      <c r="G9" s="199"/>
    </row>
    <row r="10" spans="2:14" x14ac:dyDescent="0.3">
      <c r="B10" s="199" t="s">
        <v>94</v>
      </c>
      <c r="C10" s="199"/>
      <c r="D10" s="199"/>
      <c r="E10" s="199"/>
      <c r="F10" s="199"/>
      <c r="G10" s="199"/>
    </row>
    <row r="11" spans="2:14" ht="31.5" customHeight="1" x14ac:dyDescent="0.3">
      <c r="B11" s="200" t="s">
        <v>3</v>
      </c>
      <c r="C11" s="202" t="s">
        <v>4</v>
      </c>
      <c r="D11" s="202" t="s">
        <v>5</v>
      </c>
      <c r="E11" s="202"/>
      <c r="F11" s="202" t="s">
        <v>6</v>
      </c>
      <c r="G11" s="204"/>
    </row>
    <row r="12" spans="2:14" x14ac:dyDescent="0.3">
      <c r="B12" s="201"/>
      <c r="C12" s="203"/>
      <c r="D12" s="152" t="s">
        <v>7</v>
      </c>
      <c r="E12" s="152" t="s">
        <v>8</v>
      </c>
      <c r="F12" s="152" t="s">
        <v>7</v>
      </c>
      <c r="G12" s="153" t="s">
        <v>8</v>
      </c>
      <c r="I12" s="154"/>
      <c r="J12" s="154"/>
      <c r="K12" s="154"/>
      <c r="L12" s="154"/>
    </row>
    <row r="13" spans="2:14" x14ac:dyDescent="0.3">
      <c r="B13" s="155" t="s">
        <v>9</v>
      </c>
      <c r="C13" s="156">
        <f>+D13+F13</f>
        <v>27746152</v>
      </c>
      <c r="D13" s="156">
        <f>+SUM(D14:D18)</f>
        <v>19174367</v>
      </c>
      <c r="E13" s="157">
        <v>1</v>
      </c>
      <c r="F13" s="156">
        <f>+SUM(F14:F18)</f>
        <v>8571785</v>
      </c>
      <c r="G13" s="158">
        <v>1</v>
      </c>
      <c r="I13" s="159"/>
      <c r="J13" s="159"/>
      <c r="K13" s="159"/>
      <c r="L13" s="160"/>
      <c r="M13" s="159"/>
      <c r="N13" s="159"/>
    </row>
    <row r="14" spans="2:14" ht="15" customHeight="1" x14ac:dyDescent="0.3">
      <c r="B14" s="161" t="s">
        <v>10</v>
      </c>
      <c r="C14" s="162">
        <f t="shared" ref="C14:C18" si="0">+D14+F14</f>
        <v>9257344</v>
      </c>
      <c r="D14" s="163">
        <v>5895385</v>
      </c>
      <c r="E14" s="164">
        <v>0.29294942114561445</v>
      </c>
      <c r="F14" s="163">
        <v>3361959</v>
      </c>
      <c r="G14" s="165">
        <v>0.42830639071906679</v>
      </c>
      <c r="I14" s="154"/>
      <c r="J14" s="166"/>
      <c r="L14" s="166"/>
    </row>
    <row r="15" spans="2:14" x14ac:dyDescent="0.3">
      <c r="B15" s="161" t="s">
        <v>11</v>
      </c>
      <c r="C15" s="162">
        <f t="shared" si="0"/>
        <v>9835158</v>
      </c>
      <c r="D15" s="163">
        <v>7309881</v>
      </c>
      <c r="E15" s="164">
        <v>0.34335847991064178</v>
      </c>
      <c r="F15" s="163">
        <v>2525277</v>
      </c>
      <c r="G15" s="165">
        <v>0.22342554746207433</v>
      </c>
      <c r="I15" s="154"/>
      <c r="J15" s="166"/>
      <c r="L15" s="166"/>
    </row>
    <row r="16" spans="2:14" x14ac:dyDescent="0.3">
      <c r="B16" s="161" t="s">
        <v>12</v>
      </c>
      <c r="C16" s="162">
        <f t="shared" si="0"/>
        <v>6008946</v>
      </c>
      <c r="D16" s="163">
        <v>4475284</v>
      </c>
      <c r="E16" s="164">
        <v>0.26953024461064451</v>
      </c>
      <c r="F16" s="163">
        <v>1533662</v>
      </c>
      <c r="G16" s="165">
        <v>0.19398232029156662</v>
      </c>
      <c r="I16" s="154"/>
      <c r="J16" s="166"/>
      <c r="L16" s="166"/>
    </row>
    <row r="17" spans="2:13" ht="15" customHeight="1" x14ac:dyDescent="0.3">
      <c r="B17" s="161" t="s">
        <v>13</v>
      </c>
      <c r="C17" s="162">
        <f t="shared" si="0"/>
        <v>2433711</v>
      </c>
      <c r="D17" s="163">
        <v>1397024</v>
      </c>
      <c r="E17" s="164">
        <v>8.7792082201570767E-2</v>
      </c>
      <c r="F17" s="163">
        <v>1036687</v>
      </c>
      <c r="G17" s="165">
        <v>0.14019976476140711</v>
      </c>
      <c r="I17" s="154"/>
      <c r="J17" s="166"/>
      <c r="L17" s="166"/>
    </row>
    <row r="18" spans="2:13" x14ac:dyDescent="0.3">
      <c r="B18" s="167" t="s">
        <v>14</v>
      </c>
      <c r="C18" s="168">
        <f t="shared" si="0"/>
        <v>210993</v>
      </c>
      <c r="D18" s="169">
        <v>96793</v>
      </c>
      <c r="E18" s="170">
        <v>6.3697721315285104E-3</v>
      </c>
      <c r="F18" s="169">
        <v>114200</v>
      </c>
      <c r="G18" s="171">
        <v>1.4085976765885159E-2</v>
      </c>
      <c r="I18" s="154"/>
      <c r="J18" s="166"/>
      <c r="L18" s="166"/>
    </row>
    <row r="19" spans="2:13" x14ac:dyDescent="0.3">
      <c r="B19" s="172" t="s">
        <v>15</v>
      </c>
      <c r="I19" s="173"/>
      <c r="J19" s="173"/>
      <c r="L19" s="154"/>
      <c r="M19" s="173"/>
    </row>
    <row r="20" spans="2:13" x14ac:dyDescent="0.3">
      <c r="I20" s="173"/>
      <c r="J20" s="173"/>
      <c r="L20" s="154"/>
    </row>
    <row r="21" spans="2:13" x14ac:dyDescent="0.3">
      <c r="I21" s="173"/>
      <c r="J21" s="173"/>
      <c r="L21" s="154"/>
    </row>
    <row r="22" spans="2:13" x14ac:dyDescent="0.3">
      <c r="I22" s="173"/>
      <c r="J22" s="173"/>
      <c r="L22" s="154"/>
    </row>
    <row r="23" spans="2:13" x14ac:dyDescent="0.3">
      <c r="I23" s="173"/>
      <c r="J23" s="173"/>
      <c r="L23" s="154"/>
    </row>
    <row r="24" spans="2:13" x14ac:dyDescent="0.3">
      <c r="I24" s="173"/>
      <c r="J24" s="173"/>
      <c r="L24" s="154"/>
    </row>
    <row r="25" spans="2:13" x14ac:dyDescent="0.3">
      <c r="I25" s="173"/>
    </row>
    <row r="38" spans="2:2" x14ac:dyDescent="0.3">
      <c r="B38" s="172" t="s">
        <v>36</v>
      </c>
    </row>
  </sheetData>
  <mergeCells count="8"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5748031496062992" right="0.15748031496062992" top="0.35433070866141736" bottom="0.15748031496062992" header="0.31496062992125984" footer="0.31496062992125984"/>
  <pageSetup scale="92" orientation="landscape" r:id="rId1"/>
  <rowBreaks count="1" manualBreakCount="1">
    <brk id="39" max="8" man="1"/>
  </rowBreaks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8F7C-F3DF-4B0D-A026-26E10DD6550F}">
  <dimension ref="B1:N38"/>
  <sheetViews>
    <sheetView showGridLines="0" tabSelected="1" view="pageBreakPreview" zoomScale="80" zoomScaleNormal="80" zoomScaleSheetLayoutView="80" workbookViewId="0">
      <selection activeCell="G5" sqref="G5"/>
    </sheetView>
  </sheetViews>
  <sheetFormatPr baseColWidth="10" defaultRowHeight="16.5" x14ac:dyDescent="0.3"/>
  <cols>
    <col min="1" max="1" width="2" style="149" customWidth="1"/>
    <col min="2" max="2" width="27.28515625" style="149" customWidth="1"/>
    <col min="3" max="3" width="18.5703125" style="149" customWidth="1"/>
    <col min="4" max="4" width="15.140625" style="149" customWidth="1"/>
    <col min="5" max="5" width="13.7109375" style="149" customWidth="1"/>
    <col min="6" max="6" width="15.140625" style="149" customWidth="1"/>
    <col min="7" max="7" width="12.85546875" style="149" customWidth="1"/>
    <col min="8" max="8" width="6.85546875" style="149" customWidth="1"/>
    <col min="9" max="9" width="18.7109375" style="149" bestFit="1" customWidth="1"/>
    <col min="10" max="11" width="11.42578125" style="149"/>
    <col min="12" max="12" width="16" style="149" bestFit="1" customWidth="1"/>
    <col min="13" max="13" width="12.85546875" style="149" bestFit="1" customWidth="1"/>
    <col min="14" max="16384" width="11.42578125" style="149"/>
  </cols>
  <sheetData>
    <row r="1" spans="2:14" ht="3" customHeight="1" x14ac:dyDescent="0.3"/>
    <row r="2" spans="2:14" x14ac:dyDescent="0.3">
      <c r="B2" s="150"/>
      <c r="C2" s="150"/>
      <c r="D2" s="150"/>
      <c r="E2" s="150"/>
      <c r="F2" s="150"/>
      <c r="G2" s="150"/>
      <c r="H2" s="151"/>
    </row>
    <row r="3" spans="2:14" x14ac:dyDescent="0.3">
      <c r="B3" s="150"/>
      <c r="C3" s="150"/>
      <c r="D3" s="150"/>
      <c r="E3" s="150"/>
      <c r="F3" s="150"/>
      <c r="G3" s="150"/>
    </row>
    <row r="4" spans="2:14" x14ac:dyDescent="0.3">
      <c r="B4" s="150"/>
      <c r="C4" s="150"/>
      <c r="D4" s="150"/>
      <c r="E4" s="150"/>
      <c r="F4" s="150"/>
      <c r="G4" s="150"/>
    </row>
    <row r="5" spans="2:14" x14ac:dyDescent="0.3">
      <c r="B5" s="150"/>
      <c r="C5" s="150"/>
      <c r="D5" s="150"/>
      <c r="E5" s="150"/>
      <c r="F5" s="150"/>
      <c r="G5" s="150"/>
    </row>
    <row r="6" spans="2:14" x14ac:dyDescent="0.3">
      <c r="B6" s="150"/>
      <c r="C6" s="150"/>
      <c r="D6" s="150"/>
      <c r="E6" s="150"/>
      <c r="F6" s="150"/>
      <c r="G6" s="150"/>
    </row>
    <row r="7" spans="2:14" x14ac:dyDescent="0.3">
      <c r="B7" s="199" t="s">
        <v>0</v>
      </c>
      <c r="C7" s="199"/>
      <c r="D7" s="199"/>
      <c r="E7" s="199"/>
      <c r="F7" s="199"/>
      <c r="G7" s="199"/>
    </row>
    <row r="8" spans="2:14" x14ac:dyDescent="0.3">
      <c r="B8" s="199" t="s">
        <v>1</v>
      </c>
      <c r="C8" s="199"/>
      <c r="D8" s="199"/>
      <c r="E8" s="199"/>
      <c r="F8" s="199"/>
      <c r="G8" s="199"/>
    </row>
    <row r="9" spans="2:14" x14ac:dyDescent="0.3">
      <c r="B9" s="199" t="s">
        <v>18</v>
      </c>
      <c r="C9" s="199"/>
      <c r="D9" s="199"/>
      <c r="E9" s="199"/>
      <c r="F9" s="199"/>
      <c r="G9" s="199"/>
    </row>
    <row r="10" spans="2:14" x14ac:dyDescent="0.3">
      <c r="B10" s="199" t="s">
        <v>95</v>
      </c>
      <c r="C10" s="199"/>
      <c r="D10" s="199"/>
      <c r="E10" s="199"/>
      <c r="F10" s="199"/>
      <c r="G10" s="199"/>
    </row>
    <row r="11" spans="2:14" ht="31.5" customHeight="1" x14ac:dyDescent="0.3">
      <c r="B11" s="200" t="s">
        <v>3</v>
      </c>
      <c r="C11" s="202" t="s">
        <v>4</v>
      </c>
      <c r="D11" s="202" t="s">
        <v>5</v>
      </c>
      <c r="E11" s="202"/>
      <c r="F11" s="202" t="s">
        <v>6</v>
      </c>
      <c r="G11" s="204"/>
    </row>
    <row r="12" spans="2:14" x14ac:dyDescent="0.3">
      <c r="B12" s="201"/>
      <c r="C12" s="203"/>
      <c r="D12" s="152" t="s">
        <v>7</v>
      </c>
      <c r="E12" s="152" t="s">
        <v>8</v>
      </c>
      <c r="F12" s="152" t="s">
        <v>7</v>
      </c>
      <c r="G12" s="153" t="s">
        <v>8</v>
      </c>
      <c r="I12" s="154"/>
      <c r="J12" s="154"/>
      <c r="K12" s="154"/>
      <c r="L12" s="154"/>
    </row>
    <row r="13" spans="2:14" x14ac:dyDescent="0.3">
      <c r="B13" s="155" t="s">
        <v>9</v>
      </c>
      <c r="C13" s="156">
        <f>+D13+F13</f>
        <v>31608166</v>
      </c>
      <c r="D13" s="156">
        <f>+SUM(D14:D18)</f>
        <v>22009188</v>
      </c>
      <c r="E13" s="157">
        <v>1</v>
      </c>
      <c r="F13" s="156">
        <f>+SUM(F14:F18)</f>
        <v>9598978</v>
      </c>
      <c r="G13" s="158">
        <v>1</v>
      </c>
      <c r="I13" s="159"/>
      <c r="J13" s="159"/>
      <c r="K13" s="159"/>
      <c r="L13" s="160"/>
      <c r="M13" s="159"/>
      <c r="N13" s="159"/>
    </row>
    <row r="14" spans="2:14" ht="15" customHeight="1" x14ac:dyDescent="0.3">
      <c r="B14" s="161" t="s">
        <v>10</v>
      </c>
      <c r="C14" s="162">
        <f>+D14+F14</f>
        <v>10311687</v>
      </c>
      <c r="D14" s="176">
        <v>6650564</v>
      </c>
      <c r="E14" s="164">
        <f>D14/$D$13</f>
        <v>0.30217216555195037</v>
      </c>
      <c r="F14" s="176">
        <v>3661123</v>
      </c>
      <c r="G14" s="165">
        <f>F14/$F$13</f>
        <v>0.38140758318229295</v>
      </c>
      <c r="I14" s="154"/>
      <c r="J14" s="166"/>
      <c r="L14" s="166"/>
    </row>
    <row r="15" spans="2:14" x14ac:dyDescent="0.3">
      <c r="B15" s="161" t="s">
        <v>11</v>
      </c>
      <c r="C15" s="162">
        <f>+D15+F15</f>
        <v>11718247</v>
      </c>
      <c r="D15" s="176">
        <v>8704736</v>
      </c>
      <c r="E15" s="164">
        <f t="shared" ref="E15:E18" si="0">D15/$D$13</f>
        <v>0.39550464106172384</v>
      </c>
      <c r="F15" s="176">
        <v>3013511</v>
      </c>
      <c r="G15" s="165">
        <f t="shared" ref="G15:G18" si="1">F15/$F$13</f>
        <v>0.31394081744952429</v>
      </c>
      <c r="I15" s="154"/>
      <c r="J15" s="166"/>
      <c r="L15" s="166"/>
    </row>
    <row r="16" spans="2:14" x14ac:dyDescent="0.3">
      <c r="B16" s="161" t="s">
        <v>12</v>
      </c>
      <c r="C16" s="162">
        <f t="shared" ref="C16:C18" si="2">+D16+F16</f>
        <v>6717446</v>
      </c>
      <c r="D16" s="176">
        <v>5042813</v>
      </c>
      <c r="E16" s="164">
        <f t="shared" si="0"/>
        <v>0.22912308259623207</v>
      </c>
      <c r="F16" s="176">
        <v>1674633</v>
      </c>
      <c r="G16" s="165">
        <f t="shared" si="1"/>
        <v>0.17445951016868672</v>
      </c>
      <c r="I16" s="154"/>
      <c r="J16" s="166"/>
      <c r="L16" s="166"/>
    </row>
    <row r="17" spans="2:13" ht="15" customHeight="1" x14ac:dyDescent="0.3">
      <c r="B17" s="161" t="s">
        <v>13</v>
      </c>
      <c r="C17" s="162">
        <f t="shared" si="2"/>
        <v>2626516</v>
      </c>
      <c r="D17" s="176">
        <v>1503138</v>
      </c>
      <c r="E17" s="164">
        <f t="shared" si="0"/>
        <v>6.8295931680896177E-2</v>
      </c>
      <c r="F17" s="176">
        <v>1123378</v>
      </c>
      <c r="G17" s="165">
        <f t="shared" si="1"/>
        <v>0.11703100059193802</v>
      </c>
      <c r="I17" s="154"/>
      <c r="J17" s="166"/>
      <c r="L17" s="166"/>
    </row>
    <row r="18" spans="2:13" x14ac:dyDescent="0.3">
      <c r="B18" s="167" t="s">
        <v>14</v>
      </c>
      <c r="C18" s="168">
        <f t="shared" si="2"/>
        <v>234270</v>
      </c>
      <c r="D18" s="177">
        <v>107937</v>
      </c>
      <c r="E18" s="174">
        <f t="shared" si="0"/>
        <v>4.904179109197486E-3</v>
      </c>
      <c r="F18" s="177">
        <v>126333</v>
      </c>
      <c r="G18" s="175">
        <f t="shared" si="1"/>
        <v>1.3161088607558012E-2</v>
      </c>
      <c r="I18" s="154"/>
      <c r="J18" s="166"/>
      <c r="L18" s="166"/>
    </row>
    <row r="19" spans="2:13" x14ac:dyDescent="0.3">
      <c r="B19" s="172" t="s">
        <v>15</v>
      </c>
      <c r="I19" s="173"/>
      <c r="J19" s="173"/>
      <c r="L19" s="154"/>
      <c r="M19" s="173"/>
    </row>
    <row r="20" spans="2:13" x14ac:dyDescent="0.3">
      <c r="I20" s="173"/>
      <c r="J20" s="173"/>
      <c r="L20" s="154"/>
    </row>
    <row r="21" spans="2:13" x14ac:dyDescent="0.3">
      <c r="I21" s="173"/>
      <c r="J21" s="173"/>
      <c r="L21" s="154"/>
    </row>
    <row r="22" spans="2:13" x14ac:dyDescent="0.3">
      <c r="I22" s="173"/>
      <c r="J22" s="173"/>
      <c r="L22" s="154"/>
    </row>
    <row r="23" spans="2:13" x14ac:dyDescent="0.3">
      <c r="I23" s="173"/>
      <c r="J23" s="173"/>
      <c r="L23" s="154"/>
    </row>
    <row r="24" spans="2:13" x14ac:dyDescent="0.3">
      <c r="I24" s="173"/>
      <c r="J24" s="173"/>
      <c r="L24" s="154"/>
    </row>
    <row r="25" spans="2:13" x14ac:dyDescent="0.3">
      <c r="I25" s="173"/>
    </row>
    <row r="38" spans="2:2" x14ac:dyDescent="0.3">
      <c r="B38" s="172" t="s">
        <v>36</v>
      </c>
    </row>
  </sheetData>
  <mergeCells count="8"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5748031496062992" right="0.15748031496062992" top="0.35433070866141736" bottom="0.15748031496062992" header="0.31496062992125984" footer="0.31496062992125984"/>
  <pageSetup scale="92" orientation="landscape" r:id="rId1"/>
  <rowBreaks count="1" manualBreakCount="1">
    <brk id="39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H40"/>
  <sheetViews>
    <sheetView showGridLines="0" view="pageBreakPreview" zoomScaleNormal="80" zoomScaleSheetLayoutView="100" workbookViewId="0">
      <selection activeCell="I10" sqref="I10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18</v>
      </c>
      <c r="C10" s="179"/>
      <c r="D10" s="179"/>
      <c r="E10" s="179"/>
      <c r="F10" s="179"/>
      <c r="G10" s="180"/>
    </row>
    <row r="11" spans="2:8" ht="15.75" x14ac:dyDescent="0.25">
      <c r="B11" s="178" t="s">
        <v>22</v>
      </c>
      <c r="C11" s="179"/>
      <c r="D11" s="179"/>
      <c r="E11" s="179"/>
      <c r="F11" s="179"/>
      <c r="G11" s="180"/>
    </row>
    <row r="12" spans="2:8" ht="5.25" customHeight="1" x14ac:dyDescent="0.2">
      <c r="B12" s="12"/>
      <c r="C12" s="13"/>
      <c r="D12" s="13"/>
      <c r="E12" s="13"/>
      <c r="F12" s="13"/>
      <c r="G12" s="41"/>
    </row>
    <row r="13" spans="2:8" ht="31.5" customHeight="1" x14ac:dyDescent="0.2">
      <c r="B13" s="192" t="s">
        <v>3</v>
      </c>
      <c r="C13" s="194" t="s">
        <v>4</v>
      </c>
      <c r="D13" s="194" t="s">
        <v>5</v>
      </c>
      <c r="E13" s="194"/>
      <c r="F13" s="194" t="s">
        <v>6</v>
      </c>
      <c r="G13" s="196"/>
    </row>
    <row r="14" spans="2:8" ht="15.75" x14ac:dyDescent="0.2">
      <c r="B14" s="193"/>
      <c r="C14" s="195"/>
      <c r="D14" s="60" t="s">
        <v>7</v>
      </c>
      <c r="E14" s="60" t="s">
        <v>8</v>
      </c>
      <c r="F14" s="60" t="s">
        <v>7</v>
      </c>
      <c r="G14" s="61" t="s">
        <v>8</v>
      </c>
    </row>
    <row r="15" spans="2:8" x14ac:dyDescent="0.2">
      <c r="B15" s="62" t="s">
        <v>9</v>
      </c>
      <c r="C15" s="21">
        <f>SUM(C16:C20)</f>
        <v>1869324</v>
      </c>
      <c r="D15" s="21">
        <f>SUM(D16:D20)</f>
        <v>1072494</v>
      </c>
      <c r="E15" s="22">
        <f>SUM(E16:E20)</f>
        <v>0.99999999999999989</v>
      </c>
      <c r="F15" s="21">
        <f>SUM(F16:F20)</f>
        <v>796830</v>
      </c>
      <c r="G15" s="63">
        <f>SUM(G16:G20)</f>
        <v>0.99999999999999989</v>
      </c>
    </row>
    <row r="16" spans="2:8" ht="15" customHeight="1" x14ac:dyDescent="0.2">
      <c r="B16" s="64" t="s">
        <v>10</v>
      </c>
      <c r="C16" s="52">
        <f>D16+F16</f>
        <v>463994</v>
      </c>
      <c r="D16" s="53">
        <v>353763</v>
      </c>
      <c r="E16" s="54">
        <f>+D16/$D$15</f>
        <v>0.32985079636809156</v>
      </c>
      <c r="F16" s="53">
        <v>110231</v>
      </c>
      <c r="G16" s="65">
        <f>+F16/$F$15</f>
        <v>0.13833691000589837</v>
      </c>
    </row>
    <row r="17" spans="2:7" x14ac:dyDescent="0.2">
      <c r="B17" s="64" t="s">
        <v>11</v>
      </c>
      <c r="C17" s="52">
        <f t="shared" ref="C17:C20" si="0">D17+F17</f>
        <v>1014957</v>
      </c>
      <c r="D17" s="53">
        <v>504248</v>
      </c>
      <c r="E17" s="54">
        <f>+D17/$D$15</f>
        <v>0.47016393564905723</v>
      </c>
      <c r="F17" s="53">
        <v>510709</v>
      </c>
      <c r="G17" s="65">
        <f t="shared" ref="G17:G20" si="1">+F17/$F$15</f>
        <v>0.64092591895385465</v>
      </c>
    </row>
    <row r="18" spans="2:7" x14ac:dyDescent="0.2">
      <c r="B18" s="64" t="s">
        <v>12</v>
      </c>
      <c r="C18" s="52">
        <f t="shared" si="0"/>
        <v>333584</v>
      </c>
      <c r="D18" s="53">
        <v>186454</v>
      </c>
      <c r="E18" s="54">
        <f>+D18/$D$15</f>
        <v>0.17385085604208508</v>
      </c>
      <c r="F18" s="53">
        <v>147130</v>
      </c>
      <c r="G18" s="65">
        <f t="shared" si="1"/>
        <v>0.18464415245409938</v>
      </c>
    </row>
    <row r="19" spans="2:7" ht="15" customHeight="1" x14ac:dyDescent="0.2">
      <c r="B19" s="64" t="s">
        <v>13</v>
      </c>
      <c r="C19" s="52">
        <f t="shared" si="0"/>
        <v>49082</v>
      </c>
      <c r="D19" s="53">
        <v>27019</v>
      </c>
      <c r="E19" s="54">
        <f>+D19/$D$15</f>
        <v>2.5192681730620406E-2</v>
      </c>
      <c r="F19" s="53">
        <v>22063</v>
      </c>
      <c r="G19" s="65">
        <f t="shared" si="1"/>
        <v>2.7688465544720958E-2</v>
      </c>
    </row>
    <row r="20" spans="2:7" x14ac:dyDescent="0.2">
      <c r="B20" s="66" t="s">
        <v>14</v>
      </c>
      <c r="C20" s="67">
        <f t="shared" si="0"/>
        <v>7707</v>
      </c>
      <c r="D20" s="68">
        <v>1010</v>
      </c>
      <c r="E20" s="69">
        <f>+D20/$D$15</f>
        <v>9.4173021014569782E-4</v>
      </c>
      <c r="F20" s="68">
        <v>6697</v>
      </c>
      <c r="G20" s="70">
        <f t="shared" si="1"/>
        <v>8.4045530414266524E-3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92" orientation="landscape" r:id="rId1"/>
  <rowBreaks count="1" manualBreakCount="1">
    <brk id="41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H40"/>
  <sheetViews>
    <sheetView showGridLines="0" view="pageBreakPreview" topLeftCell="A19" zoomScaleNormal="80" zoomScaleSheetLayoutView="100" workbookViewId="0">
      <selection activeCell="G26" sqref="G26"/>
    </sheetView>
  </sheetViews>
  <sheetFormatPr baseColWidth="10" defaultRowHeight="15" x14ac:dyDescent="0.2"/>
  <cols>
    <col min="1" max="1" width="2" style="1" customWidth="1"/>
    <col min="2" max="2" width="27.28515625" style="1" customWidth="1"/>
    <col min="3" max="3" width="18.5703125" style="1" customWidth="1"/>
    <col min="4" max="4" width="15.140625" style="1" customWidth="1"/>
    <col min="5" max="5" width="13.7109375" style="1" customWidth="1"/>
    <col min="6" max="6" width="15.140625" style="1" customWidth="1"/>
    <col min="7" max="7" width="12.85546875" style="1" customWidth="1"/>
    <col min="8" max="8" width="6.85546875" style="1" customWidth="1"/>
    <col min="9" max="16384" width="11.42578125" style="1"/>
  </cols>
  <sheetData>
    <row r="1" spans="2:8" ht="3" customHeight="1" thickBot="1" x14ac:dyDescent="0.25"/>
    <row r="2" spans="2:8" ht="15.75" x14ac:dyDescent="0.25">
      <c r="B2" s="2"/>
      <c r="C2" s="3"/>
      <c r="D2" s="3"/>
      <c r="E2" s="3"/>
      <c r="F2" s="3"/>
      <c r="G2" s="4"/>
      <c r="H2" s="5"/>
    </row>
    <row r="3" spans="2:8" x14ac:dyDescent="0.2">
      <c r="B3" s="6"/>
      <c r="C3" s="7"/>
      <c r="D3" s="7"/>
      <c r="E3" s="7"/>
      <c r="F3" s="7"/>
      <c r="G3" s="8"/>
    </row>
    <row r="4" spans="2:8" x14ac:dyDescent="0.2">
      <c r="B4" s="6"/>
      <c r="C4" s="7"/>
      <c r="D4" s="7"/>
      <c r="E4" s="7"/>
      <c r="F4" s="7"/>
      <c r="G4" s="8"/>
    </row>
    <row r="5" spans="2:8" x14ac:dyDescent="0.2">
      <c r="B5" s="6"/>
      <c r="C5" s="7"/>
      <c r="D5" s="7"/>
      <c r="E5" s="7"/>
      <c r="F5" s="7"/>
      <c r="G5" s="8"/>
    </row>
    <row r="6" spans="2:8" ht="15.75" thickBot="1" x14ac:dyDescent="0.25">
      <c r="B6" s="9"/>
      <c r="C6" s="10"/>
      <c r="D6" s="10"/>
      <c r="E6" s="10"/>
      <c r="F6" s="10"/>
      <c r="G6" s="11"/>
    </row>
    <row r="7" spans="2:8" ht="5.25" customHeight="1" x14ac:dyDescent="0.2">
      <c r="B7" s="12"/>
      <c r="C7" s="13"/>
      <c r="D7" s="13"/>
      <c r="E7" s="13"/>
      <c r="F7" s="13"/>
      <c r="G7" s="14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18</v>
      </c>
      <c r="C10" s="179"/>
      <c r="D10" s="179"/>
      <c r="E10" s="179"/>
      <c r="F10" s="179"/>
      <c r="G10" s="180"/>
    </row>
    <row r="11" spans="2:8" ht="15.75" x14ac:dyDescent="0.25">
      <c r="B11" s="178" t="s">
        <v>21</v>
      </c>
      <c r="C11" s="179"/>
      <c r="D11" s="179"/>
      <c r="E11" s="179"/>
      <c r="F11" s="179"/>
      <c r="G11" s="180"/>
    </row>
    <row r="12" spans="2:8" ht="5.25" customHeight="1" x14ac:dyDescent="0.2">
      <c r="B12" s="12"/>
      <c r="C12" s="13"/>
      <c r="D12" s="13"/>
      <c r="E12" s="13"/>
      <c r="F12" s="13"/>
      <c r="G12" s="41"/>
    </row>
    <row r="13" spans="2:8" ht="31.5" customHeight="1" x14ac:dyDescent="0.2">
      <c r="B13" s="188" t="s">
        <v>3</v>
      </c>
      <c r="C13" s="189" t="s">
        <v>4</v>
      </c>
      <c r="D13" s="190" t="s">
        <v>5</v>
      </c>
      <c r="E13" s="190"/>
      <c r="F13" s="190" t="s">
        <v>6</v>
      </c>
      <c r="G13" s="191"/>
    </row>
    <row r="14" spans="2:8" ht="15.75" x14ac:dyDescent="0.2">
      <c r="B14" s="182"/>
      <c r="C14" s="184"/>
      <c r="D14" s="18" t="s">
        <v>7</v>
      </c>
      <c r="E14" s="18" t="s">
        <v>8</v>
      </c>
      <c r="F14" s="18" t="s">
        <v>7</v>
      </c>
      <c r="G14" s="19" t="s">
        <v>8</v>
      </c>
    </row>
    <row r="15" spans="2:8" x14ac:dyDescent="0.2">
      <c r="B15" s="20" t="s">
        <v>9</v>
      </c>
      <c r="C15" s="21">
        <f>SUM(C16:C20)</f>
        <v>3702956</v>
      </c>
      <c r="D15" s="21">
        <f>SUM(D16:D20)</f>
        <v>2284112</v>
      </c>
      <c r="E15" s="42">
        <f>SUM(E16:E20)</f>
        <v>1</v>
      </c>
      <c r="F15" s="21">
        <f>SUM(F16:F20)</f>
        <v>1418844</v>
      </c>
      <c r="G15" s="43">
        <f>SUM(G16:G20)</f>
        <v>1</v>
      </c>
    </row>
    <row r="16" spans="2:8" ht="15" customHeight="1" x14ac:dyDescent="0.2">
      <c r="B16" s="24" t="s">
        <v>10</v>
      </c>
      <c r="C16" s="71">
        <f>D16+F16</f>
        <v>1030632</v>
      </c>
      <c r="D16" s="72">
        <v>806931</v>
      </c>
      <c r="E16" s="73">
        <f>+D16/$D$15</f>
        <v>0.35327996175318899</v>
      </c>
      <c r="F16" s="72">
        <v>223701</v>
      </c>
      <c r="G16" s="74">
        <f>+F16/$F$15</f>
        <v>0.15766426753046847</v>
      </c>
    </row>
    <row r="17" spans="2:7" x14ac:dyDescent="0.2">
      <c r="B17" s="24" t="s">
        <v>11</v>
      </c>
      <c r="C17" s="71">
        <f>D17+F17</f>
        <v>1875452</v>
      </c>
      <c r="D17" s="72">
        <v>1037304</v>
      </c>
      <c r="E17" s="73">
        <f>+D17/$D$15</f>
        <v>0.45413885133478571</v>
      </c>
      <c r="F17" s="72">
        <v>838148</v>
      </c>
      <c r="G17" s="74">
        <f t="shared" ref="G17:G20" si="0">+F17/$F$15</f>
        <v>0.59072597128366477</v>
      </c>
    </row>
    <row r="18" spans="2:7" x14ac:dyDescent="0.2">
      <c r="B18" s="24" t="s">
        <v>12</v>
      </c>
      <c r="C18" s="71">
        <f t="shared" ref="C18:C20" si="1">D18+F18</f>
        <v>583271</v>
      </c>
      <c r="D18" s="72">
        <v>336039</v>
      </c>
      <c r="E18" s="73">
        <f>+D18/$D$15</f>
        <v>0.14712019375582283</v>
      </c>
      <c r="F18" s="72">
        <v>247232</v>
      </c>
      <c r="G18" s="74">
        <f t="shared" si="0"/>
        <v>0.17424889557978185</v>
      </c>
    </row>
    <row r="19" spans="2:7" ht="15" customHeight="1" x14ac:dyDescent="0.2">
      <c r="B19" s="24" t="s">
        <v>13</v>
      </c>
      <c r="C19" s="71">
        <f t="shared" si="1"/>
        <v>193460</v>
      </c>
      <c r="D19" s="72">
        <v>101633</v>
      </c>
      <c r="E19" s="73">
        <f>+D19/$D$15</f>
        <v>4.4495628935884053E-2</v>
      </c>
      <c r="F19" s="72">
        <v>91827</v>
      </c>
      <c r="G19" s="74">
        <f t="shared" si="0"/>
        <v>6.471958862285071E-2</v>
      </c>
    </row>
    <row r="20" spans="2:7" x14ac:dyDescent="0.2">
      <c r="B20" s="29" t="s">
        <v>14</v>
      </c>
      <c r="C20" s="75">
        <f t="shared" si="1"/>
        <v>20141</v>
      </c>
      <c r="D20" s="76">
        <v>2205</v>
      </c>
      <c r="E20" s="77">
        <f>+D20/$D$15</f>
        <v>9.653642203184432E-4</v>
      </c>
      <c r="F20" s="76">
        <v>17936</v>
      </c>
      <c r="G20" s="78">
        <f t="shared" si="0"/>
        <v>1.2641276983234239E-2</v>
      </c>
    </row>
    <row r="21" spans="2:7" x14ac:dyDescent="0.2">
      <c r="B21" s="34" t="s">
        <v>15</v>
      </c>
    </row>
    <row r="40" spans="2:2" x14ac:dyDescent="0.2">
      <c r="B40" s="34" t="s">
        <v>16</v>
      </c>
    </row>
  </sheetData>
  <mergeCells count="8">
    <mergeCell ref="B8:G8"/>
    <mergeCell ref="B9:G9"/>
    <mergeCell ref="B10:G10"/>
    <mergeCell ref="B11:G11"/>
    <mergeCell ref="B13:B14"/>
    <mergeCell ref="C13:C14"/>
    <mergeCell ref="D13:E13"/>
    <mergeCell ref="F13:G13"/>
  </mergeCells>
  <printOptions horizontalCentered="1"/>
  <pageMargins left="0.15748031496062992" right="0.15748031496062992" top="0.74803149606299213" bottom="0.15748031496062992" header="0.31496062992125984" footer="0.31496062992125984"/>
  <pageSetup scale="85" orientation="landscape" r:id="rId1"/>
  <rowBreaks count="1" manualBreakCount="1">
    <brk id="4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76</vt:i4>
      </vt:variant>
      <vt:variant>
        <vt:lpstr>Rangos con nombre</vt:lpstr>
      </vt:variant>
      <vt:variant>
        <vt:i4>76</vt:i4>
      </vt:variant>
    </vt:vector>
  </HeadingPairs>
  <TitlesOfParts>
    <vt:vector size="152" baseType="lpstr">
      <vt:lpstr>Diciembre 2015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 2016</vt:lpstr>
      <vt:lpstr>Diciembre 2016</vt:lpstr>
      <vt:lpstr>Enero 2017</vt:lpstr>
      <vt:lpstr>Febrero 2017</vt:lpstr>
      <vt:lpstr>Marzo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Diciembre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 </vt:lpstr>
      <vt:lpstr>Marzo 2021</vt:lpstr>
      <vt:lpstr>Abril 2021</vt:lpstr>
      <vt:lpstr>Mayo 2021</vt:lpstr>
      <vt:lpstr>Junio 2021</vt:lpstr>
      <vt:lpstr>Agosto 2021</vt:lpstr>
      <vt:lpstr>Septiembre 2021</vt:lpstr>
      <vt:lpstr>Diciembre 2021</vt:lpstr>
      <vt:lpstr>Marzo 2022</vt:lpstr>
      <vt:lpstr>Junio 2022</vt:lpstr>
      <vt:lpstr>Agosto 2022</vt:lpstr>
      <vt:lpstr>Diciembre 2022</vt:lpstr>
      <vt:lpstr>Marzo 2023</vt:lpstr>
      <vt:lpstr>Septiembre 2023</vt:lpstr>
      <vt:lpstr>Diciembre 2023</vt:lpstr>
      <vt:lpstr>Marzo 2024</vt:lpstr>
      <vt:lpstr>'Abril 2016'!Área_de_impresión</vt:lpstr>
      <vt:lpstr>'Abril 2017'!Área_de_impresión</vt:lpstr>
      <vt:lpstr>'Abril 2018'!Área_de_impresión</vt:lpstr>
      <vt:lpstr>'Abril 2019'!Área_de_impresión</vt:lpstr>
      <vt:lpstr>'Abril 2020'!Área_de_impresión</vt:lpstr>
      <vt:lpstr>'Abril 2021'!Área_de_impresión</vt:lpstr>
      <vt:lpstr>'Agosto 2016'!Área_de_impresión</vt:lpstr>
      <vt:lpstr>'Agosto 2017'!Área_de_impresión</vt:lpstr>
      <vt:lpstr>'Agosto 2018'!Área_de_impresión</vt:lpstr>
      <vt:lpstr>'Agosto 2019'!Área_de_impresión</vt:lpstr>
      <vt:lpstr>'Agosto 2020'!Área_de_impresión</vt:lpstr>
      <vt:lpstr>'Agosto 2021'!Área_de_impresión</vt:lpstr>
      <vt:lpstr>'Agosto 2022'!Área_de_impresión</vt:lpstr>
      <vt:lpstr>'Diciembre 2015'!Área_de_impresión</vt:lpstr>
      <vt:lpstr>'Diciembre 2016'!Área_de_impresión</vt:lpstr>
      <vt:lpstr>'Diciembre 2017'!Área_de_impresión</vt:lpstr>
      <vt:lpstr>'Diciembre 2018'!Área_de_impresión</vt:lpstr>
      <vt:lpstr>'Diciembre 2019'!Área_de_impresión</vt:lpstr>
      <vt:lpstr>'Diciembre 2020'!Área_de_impresión</vt:lpstr>
      <vt:lpstr>'Diciembre 2021'!Área_de_impresión</vt:lpstr>
      <vt:lpstr>'Diciembre 2022'!Área_de_impresión</vt:lpstr>
      <vt:lpstr>'Diciembre 2023'!Área_de_impresión</vt:lpstr>
      <vt:lpstr>'Enero 2017'!Área_de_impresión</vt:lpstr>
      <vt:lpstr>'Enero 2018'!Área_de_impresión</vt:lpstr>
      <vt:lpstr>'Enero 2019'!Área_de_impresión</vt:lpstr>
      <vt:lpstr>'Enero 2020'!Área_de_impresión</vt:lpstr>
      <vt:lpstr>'Enero 2021'!Área_de_impresión</vt:lpstr>
      <vt:lpstr>'Febrero 2017'!Área_de_impresión</vt:lpstr>
      <vt:lpstr>'Febrero 2018'!Área_de_impresión</vt:lpstr>
      <vt:lpstr>'Febrero 2019'!Área_de_impresión</vt:lpstr>
      <vt:lpstr>'Febrero 2020'!Área_de_impresión</vt:lpstr>
      <vt:lpstr>'Febrero 2021 '!Área_de_impresión</vt:lpstr>
      <vt:lpstr>'Julio 2016'!Área_de_impresión</vt:lpstr>
      <vt:lpstr>'Julio 2017'!Área_de_impresión</vt:lpstr>
      <vt:lpstr>'Julio 2018'!Área_de_impresión</vt:lpstr>
      <vt:lpstr>'Julio 2019'!Área_de_impresión</vt:lpstr>
      <vt:lpstr>'Julio 2020'!Área_de_impresión</vt:lpstr>
      <vt:lpstr>'Junio 2016'!Área_de_impresión</vt:lpstr>
      <vt:lpstr>'Junio 2017'!Área_de_impresión</vt:lpstr>
      <vt:lpstr>'Junio 2018'!Área_de_impresión</vt:lpstr>
      <vt:lpstr>'Junio 2019'!Área_de_impresión</vt:lpstr>
      <vt:lpstr>'Junio 2020'!Área_de_impresión</vt:lpstr>
      <vt:lpstr>'Junio 2021'!Área_de_impresión</vt:lpstr>
      <vt:lpstr>'Junio 2022'!Área_de_impresión</vt:lpstr>
      <vt:lpstr>'Marzo 2016'!Área_de_impresión</vt:lpstr>
      <vt:lpstr>'Marzo 2017'!Área_de_impresión</vt:lpstr>
      <vt:lpstr>'Marzo 2018'!Área_de_impresión</vt:lpstr>
      <vt:lpstr>'Marzo 2019'!Área_de_impresión</vt:lpstr>
      <vt:lpstr>'Marzo 2020'!Área_de_impresión</vt:lpstr>
      <vt:lpstr>'Marzo 2021'!Área_de_impresión</vt:lpstr>
      <vt:lpstr>'Marzo 2022'!Área_de_impresión</vt:lpstr>
      <vt:lpstr>'Marzo 2023'!Área_de_impresión</vt:lpstr>
      <vt:lpstr>'Marzo 2024'!Área_de_impresión</vt:lpstr>
      <vt:lpstr>'Mayo 2016'!Área_de_impresión</vt:lpstr>
      <vt:lpstr>'Mayo 2017'!Área_de_impresión</vt:lpstr>
      <vt:lpstr>'Mayo 2018'!Área_de_impresión</vt:lpstr>
      <vt:lpstr>'Mayo 2019'!Área_de_impresión</vt:lpstr>
      <vt:lpstr>'Mayo 2020'!Área_de_impresión</vt:lpstr>
      <vt:lpstr>'Mayo 2021'!Área_de_impresión</vt:lpstr>
      <vt:lpstr>'Noviembre 2016'!Área_de_impresión</vt:lpstr>
      <vt:lpstr>'Noviembre 2017'!Área_de_impresión</vt:lpstr>
      <vt:lpstr>'Noviembre 2018'!Área_de_impresión</vt:lpstr>
      <vt:lpstr>'Noviembre 2019'!Área_de_impresión</vt:lpstr>
      <vt:lpstr>'Noviembre 2020'!Área_de_impresión</vt:lpstr>
      <vt:lpstr>'Octubre 2016'!Área_de_impresión</vt:lpstr>
      <vt:lpstr>'Octubre 2017'!Área_de_impresión</vt:lpstr>
      <vt:lpstr>'Octubre 2018'!Área_de_impresión</vt:lpstr>
      <vt:lpstr>'Octubre 2019'!Área_de_impresión</vt:lpstr>
      <vt:lpstr>'Octubre 2020'!Área_de_impresión</vt:lpstr>
      <vt:lpstr>'Septiembre 2016'!Área_de_impresión</vt:lpstr>
      <vt:lpstr>'Septiembre 2017'!Área_de_impresión</vt:lpstr>
      <vt:lpstr>'Septiembre 2018'!Área_de_impresión</vt:lpstr>
      <vt:lpstr>'Septiembre 2019'!Área_de_impresión</vt:lpstr>
      <vt:lpstr>'Septiembre 2020'!Área_de_impresión</vt:lpstr>
      <vt:lpstr>'Septiembre 2021'!Área_de_impresión</vt:lpstr>
      <vt:lpstr>'Septiembre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2024-04-11T14:11:20Z</cp:lastPrinted>
  <dcterms:created xsi:type="dcterms:W3CDTF">2016-03-23T14:52:23Z</dcterms:created>
  <dcterms:modified xsi:type="dcterms:W3CDTF">2024-04-11T14:12:32Z</dcterms:modified>
</cp:coreProperties>
</file>