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filterPrivacy="1" codeName="ThisWorkbook"/>
  <xr:revisionPtr revIDLastSave="0" documentId="13_ncr:1_{C5064F82-B71A-4AA0-BCA1-458DA05614C4}" xr6:coauthVersionLast="36" xr6:coauthVersionMax="36" xr10:uidLastSave="{00000000-0000-0000-0000-000000000000}"/>
  <bookViews>
    <workbookView xWindow="240" yWindow="105" windowWidth="14805" windowHeight="8010" tabRatio="916" xr2:uid="{00000000-000D-0000-FFFF-FFFF00000000}"/>
  </bookViews>
  <sheets>
    <sheet name="Indice" sheetId="128" r:id="rId1"/>
    <sheet name="SCM.01" sheetId="305" r:id="rId2"/>
    <sheet name="SCM.02" sheetId="306" r:id="rId3"/>
    <sheet name="SCM.03" sheetId="307" r:id="rId4"/>
    <sheet name="SCM.04" sheetId="308" r:id="rId5"/>
    <sheet name="SCM.05" sheetId="309" r:id="rId6"/>
    <sheet name="SCM.06" sheetId="310" r:id="rId7"/>
    <sheet name="SCM.07" sheetId="311" r:id="rId8"/>
    <sheet name="SCM.08" sheetId="312" r:id="rId9"/>
    <sheet name="SCM.09" sheetId="313" r:id="rId10"/>
    <sheet name="SCM.10" sheetId="314" r:id="rId11"/>
    <sheet name="SCM.11" sheetId="315" r:id="rId12"/>
    <sheet name="SCM.12" sheetId="297" r:id="rId13"/>
    <sheet name="SCM.13" sheetId="298" r:id="rId14"/>
    <sheet name="SCM.14" sheetId="299" r:id="rId15"/>
    <sheet name="SCM.15" sheetId="319" r:id="rId16"/>
    <sheet name="SCM.16" sheetId="316" r:id="rId17"/>
    <sheet name="SCM.18" sheetId="300" r:id="rId18"/>
    <sheet name="SCM.19" sheetId="318" r:id="rId19"/>
    <sheet name="SCM.20" sheetId="317" r:id="rId20"/>
  </sheets>
  <externalReferences>
    <externalReference r:id="rId21"/>
    <externalReference r:id="rId22"/>
  </externalReferences>
  <definedNames>
    <definedName name="_xlnm.Print_Area" localSheetId="0">Indice!$A$1:$S$52</definedName>
    <definedName name="_xlnm.Print_Area" localSheetId="1">SCM.01!$A$1:$F$21</definedName>
    <definedName name="_xlnm.Print_Area" localSheetId="2">SCM.02!$A$1:$C$23</definedName>
    <definedName name="_xlnm.Print_Area" localSheetId="3">SCM.03!$A$1:$E$36</definedName>
    <definedName name="_xlnm.Print_Area" localSheetId="4">SCM.04!$A$1:$B$12</definedName>
    <definedName name="_xlnm.Print_Area" localSheetId="5">SCM.05!$A$1:$E$4</definedName>
    <definedName name="_xlnm.Print_Area" localSheetId="6">SCM.06!$A$1:$C$22</definedName>
    <definedName name="_xlnm.Print_Area" localSheetId="7">SCM.07!$A$1:$C$13</definedName>
    <definedName name="_xlnm.Print_Area" localSheetId="8">SCM.08!$A$1:$G$16</definedName>
    <definedName name="_xlnm.Print_Area" localSheetId="9">SCM.09!$A$1:$C$26</definedName>
    <definedName name="_xlnm.Print_Area" localSheetId="10">SCM.10!$A$1:$H$37</definedName>
    <definedName name="_xlnm.Print_Area" localSheetId="11">SCM.11!$A$1:$E$29</definedName>
    <definedName name="_xlnm.Print_Area" localSheetId="12">SCM.12!$A$1:$C$21</definedName>
    <definedName name="_xlnm.Print_Area" localSheetId="13">SCM.13!$A$1:$C$23</definedName>
    <definedName name="_xlnm.Print_Area" localSheetId="14">SCM.14!$A$1:$D$3</definedName>
    <definedName name="_xlnm.Print_Area" localSheetId="15">SCM.15!$A$1:$C$11</definedName>
    <definedName name="_xlnm.Print_Area" localSheetId="16">SCM.16!$A$1:$D$8</definedName>
    <definedName name="_xlnm.Print_Area" localSheetId="17">SCM.18!$A$1:$C$5</definedName>
    <definedName name="_xlnm.Print_Area" localSheetId="18">SCM.19!$A$1:$B$2</definedName>
    <definedName name="_xlnm.Print_Area" localSheetId="19">SCM.20!$A$1:$F$3</definedName>
  </definedNames>
  <calcPr calcId="191029"/>
</workbook>
</file>

<file path=xl/calcChain.xml><?xml version="1.0" encoding="utf-8"?>
<calcChain xmlns="http://schemas.openxmlformats.org/spreadsheetml/2006/main">
  <c r="B5" i="316" l="1"/>
  <c r="B2" i="316"/>
  <c r="D7" i="315"/>
  <c r="C7" i="315"/>
  <c r="B7" i="315"/>
  <c r="D6" i="315"/>
  <c r="C6" i="315"/>
  <c r="B6" i="315"/>
  <c r="D5" i="315"/>
  <c r="C5" i="315"/>
  <c r="B5" i="315"/>
  <c r="D4" i="315"/>
  <c r="C4" i="315"/>
  <c r="B4" i="315"/>
  <c r="H8" i="314"/>
  <c r="H4" i="314" s="1"/>
  <c r="G8" i="314"/>
  <c r="G4" i="314" s="1"/>
  <c r="F8" i="314"/>
  <c r="F4" i="314" s="1"/>
  <c r="E8" i="314"/>
  <c r="E4" i="314" s="1"/>
  <c r="D8" i="314"/>
  <c r="D4" i="314" s="1"/>
  <c r="C8" i="314"/>
  <c r="H7" i="314"/>
  <c r="G7" i="314"/>
  <c r="F7" i="314"/>
  <c r="E7" i="314"/>
  <c r="D7" i="314"/>
  <c r="C7" i="314"/>
  <c r="H6" i="314"/>
  <c r="G6" i="314"/>
  <c r="F6" i="314"/>
  <c r="E6" i="314"/>
  <c r="D6" i="314"/>
  <c r="C6" i="314"/>
  <c r="H5" i="314"/>
  <c r="G5" i="314"/>
  <c r="F5" i="314"/>
  <c r="E5" i="314"/>
  <c r="D5" i="314"/>
  <c r="C5" i="314"/>
  <c r="B2" i="308"/>
  <c r="C2" i="306"/>
  <c r="C3" i="305"/>
  <c r="B3" i="305"/>
  <c r="C2" i="305"/>
  <c r="B2" i="305"/>
  <c r="B3" i="315" l="1"/>
  <c r="C3" i="315"/>
  <c r="D3" i="315"/>
  <c r="C4" i="314"/>
  <c r="C18" i="297" l="1"/>
  <c r="B18" i="297"/>
  <c r="C10" i="297"/>
  <c r="B10" i="297"/>
  <c r="C6" i="297"/>
  <c r="B6" i="297"/>
  <c r="C5" i="297"/>
  <c r="B5" i="297"/>
  <c r="C4" i="297"/>
  <c r="B4" i="297"/>
  <c r="C3" i="297"/>
  <c r="B3" i="297"/>
  <c r="B2" i="297" l="1"/>
  <c r="C2" i="297"/>
</calcChain>
</file>

<file path=xl/sharedStrings.xml><?xml version="1.0" encoding="utf-8"?>
<sst xmlns="http://schemas.openxmlformats.org/spreadsheetml/2006/main" count="239" uniqueCount="165">
  <si>
    <t>Superintendencia de Salud y Riesgos Laborales</t>
  </si>
  <si>
    <t>Total</t>
  </si>
  <si>
    <t>Supervisión del SFS y SRL</t>
  </si>
  <si>
    <t>Atención a Usuarios</t>
  </si>
  <si>
    <t>SCM.01</t>
  </si>
  <si>
    <t>Investigaciones de Traspasos por Mes según motivo de la Investigación</t>
  </si>
  <si>
    <t>SCM.03</t>
  </si>
  <si>
    <t>Solicitudes y Casos Atendidos por Tema Asociado</t>
  </si>
  <si>
    <t>SCM.04</t>
  </si>
  <si>
    <t>Solicitudes Atendidas por Canal de Acceso</t>
  </si>
  <si>
    <t>SCM.05</t>
  </si>
  <si>
    <t xml:space="preserve">Auditorías Financieras y de Sistemas realizadas por Categoría de ARS </t>
  </si>
  <si>
    <t>SCM.06</t>
  </si>
  <si>
    <t>Evaluaciones realizadas para acreditación de Firmas de Auditores y/o Auditores Externos</t>
  </si>
  <si>
    <t>SCM.07</t>
  </si>
  <si>
    <t>Firmas Auditoras  acreditadas por las SISALRIL vigentes</t>
  </si>
  <si>
    <t>Resoluciones, Normativas, Sanciones E Investigaciones</t>
  </si>
  <si>
    <t>SCM.08</t>
  </si>
  <si>
    <t>Análisis Técnico Actuarial Del SFS, SRL Y Planes Alternativos De Salud</t>
  </si>
  <si>
    <t>SCM.10</t>
  </si>
  <si>
    <t>Planes Alternativos de Salud Aprobados y Rechazados por tipo de plan según Categoría de ARS</t>
  </si>
  <si>
    <t>SCM.11</t>
  </si>
  <si>
    <t>Planes Alternativos de Salud Evaluados por Tipo de Plan según Tipo de Respuesta</t>
  </si>
  <si>
    <t>Enero-Marzo</t>
  </si>
  <si>
    <t>Evaluación Técnica Y Financiera De Las ARS</t>
  </si>
  <si>
    <t>Auditores Externos</t>
  </si>
  <si>
    <t>Período</t>
  </si>
  <si>
    <t>Tipo de Investigación</t>
  </si>
  <si>
    <t>Traspaso por enfermedad o atención de alto costo y/o cirugía</t>
  </si>
  <si>
    <t xml:space="preserve"> Solicitudes</t>
  </si>
  <si>
    <t>Casos Atendidos</t>
  </si>
  <si>
    <t>Accidente laboral</t>
  </si>
  <si>
    <t>Actualización de datos</t>
  </si>
  <si>
    <t>Afiliación</t>
  </si>
  <si>
    <t>Afiliación Novedad ARS</t>
  </si>
  <si>
    <t>Carnetizacion de los Afiliados ( al SFS)</t>
  </si>
  <si>
    <t>Coberturas del PDSS</t>
  </si>
  <si>
    <t xml:space="preserve">Exclusiones y inclusiones </t>
  </si>
  <si>
    <t>Información General</t>
  </si>
  <si>
    <t>Promotores de salud</t>
  </si>
  <si>
    <t>Reclamación por pagos, cobros y reembolsos</t>
  </si>
  <si>
    <t>Solicitud de información</t>
  </si>
  <si>
    <t>Subsidios</t>
  </si>
  <si>
    <t>Traspaso</t>
  </si>
  <si>
    <t>Otros</t>
  </si>
  <si>
    <t>Canal de Acceso</t>
  </si>
  <si>
    <t>Correo Electrónico</t>
  </si>
  <si>
    <t>Internet</t>
  </si>
  <si>
    <t>Personal</t>
  </si>
  <si>
    <t>Solicitud 311</t>
  </si>
  <si>
    <t>Teléfono</t>
  </si>
  <si>
    <t>Categoría de ARS</t>
  </si>
  <si>
    <t>Auditorías Financieras</t>
  </si>
  <si>
    <t>Auditorías de Sistemas</t>
  </si>
  <si>
    <t>Pública</t>
  </si>
  <si>
    <t>Privada</t>
  </si>
  <si>
    <t>Autogestión</t>
  </si>
  <si>
    <t>Firma y/o Auditores Evaluados</t>
  </si>
  <si>
    <t>Firmas de Auditores Externos</t>
  </si>
  <si>
    <t xml:space="preserve">Mes Corte </t>
  </si>
  <si>
    <t xml:space="preserve"> Firmas de Auditores y/o Auditores Externos acreditados</t>
  </si>
  <si>
    <t>Número de Acreditación</t>
  </si>
  <si>
    <t>FIR CONSULTING, SRL</t>
  </si>
  <si>
    <t>HAHN CEARA, SRL</t>
  </si>
  <si>
    <t>Resoluciones Sancionadoras</t>
  </si>
  <si>
    <t>Tipo de Plan</t>
  </si>
  <si>
    <t>Privadas</t>
  </si>
  <si>
    <t>Públicas</t>
  </si>
  <si>
    <t>Aprobados</t>
  </si>
  <si>
    <t>Rechazados</t>
  </si>
  <si>
    <t>Complementarios</t>
  </si>
  <si>
    <t>Especiales De Med. Prepagada</t>
  </si>
  <si>
    <t>Voluntarios O Independientes</t>
  </si>
  <si>
    <t>Documentación Incompleta</t>
  </si>
  <si>
    <t>Observaciones</t>
  </si>
  <si>
    <t xml:space="preserve">         Estadísticas Institucionales</t>
  </si>
  <si>
    <t>MOORE ULA, S.R.L.</t>
  </si>
  <si>
    <t>Solicitudes</t>
  </si>
  <si>
    <t>KPMG Dominicana</t>
  </si>
  <si>
    <t>Resoluciones Administrativas y Normativas</t>
  </si>
  <si>
    <t>Recursos de Incorformidad</t>
  </si>
  <si>
    <t>Monitoreo y Control: Auditorías</t>
  </si>
  <si>
    <t>SCM.16</t>
  </si>
  <si>
    <t>Certificaciones</t>
  </si>
  <si>
    <t>Supervisiones y Visitas de Seguimiento realizadas por las Direcciones de Aseguramiento por Tipo de Entidad</t>
  </si>
  <si>
    <t>Entidad Supervisada</t>
  </si>
  <si>
    <t>Administradoras de Riesgos de Salud</t>
  </si>
  <si>
    <t>Régimen Subsidiado</t>
  </si>
  <si>
    <t>Régimen Contributivo</t>
  </si>
  <si>
    <t>Prestadoras de Servicios de Salud</t>
  </si>
  <si>
    <t>Servicios Regional de Salud</t>
  </si>
  <si>
    <t>Abril-Junio</t>
  </si>
  <si>
    <t>CAMPUSANO Y ASOCIADOS SRL</t>
  </si>
  <si>
    <t>PRICEWATERHOUSECOOPERS Republica Dominicana SRL</t>
  </si>
  <si>
    <t>PEGARA Y ASOCIADOS SRL</t>
  </si>
  <si>
    <t>FELIX SENCION Y ASOCIADOS SRL</t>
  </si>
  <si>
    <t>MALENA DFK INTERNATIONAL SRL</t>
  </si>
  <si>
    <t>Llamadas Recibidas Vía Call Center</t>
  </si>
  <si>
    <t>Llamadas a Call Center</t>
  </si>
  <si>
    <t>Total Llamadas</t>
  </si>
  <si>
    <t>Llamadas contestadas</t>
  </si>
  <si>
    <t>Llamadas abandonadas</t>
  </si>
  <si>
    <t>SCM.02</t>
  </si>
  <si>
    <t>SERVICIOS FINANCIEROS GLOBALES SFG De la Rosa Oller, Maria Aquino &amp; ASOCS SRL</t>
  </si>
  <si>
    <t>Subsidios Otorgados y Montos Comprometidos por Tipo de Subsidio</t>
  </si>
  <si>
    <t>Tipo de Subsidio</t>
  </si>
  <si>
    <t>Subsidios Otorgados</t>
  </si>
  <si>
    <t>Monto Comprometido</t>
  </si>
  <si>
    <t>Enfermedad Común</t>
  </si>
  <si>
    <t xml:space="preserve">Lactancia </t>
  </si>
  <si>
    <t>Maternidad</t>
  </si>
  <si>
    <t>Certificaciones Emitidas por Tipo de Subsidio</t>
  </si>
  <si>
    <t>Lactancia</t>
  </si>
  <si>
    <t>Casos Atendidos de Subsidios del Seguro Familiar de Salud por Canal de Acceso</t>
  </si>
  <si>
    <t>Telefónico</t>
  </si>
  <si>
    <t>Empresas Auditadas sobre Subsidios del Seguro Familiar de Salud</t>
  </si>
  <si>
    <t>Control De Subsidios Del SFS</t>
  </si>
  <si>
    <t>SCM.12</t>
  </si>
  <si>
    <t>SCM.13</t>
  </si>
  <si>
    <t>SCM.14</t>
  </si>
  <si>
    <t>SCM.18</t>
  </si>
  <si>
    <t>Análisis Técnico Estadístico</t>
  </si>
  <si>
    <t>SCM.09</t>
  </si>
  <si>
    <t>Requerimientos Estadísticos  por Tipo de Entidad</t>
  </si>
  <si>
    <t>Tipo de Entidad</t>
  </si>
  <si>
    <t>Persona Física</t>
  </si>
  <si>
    <t>Institución Pública</t>
  </si>
  <si>
    <t>SCM.15</t>
  </si>
  <si>
    <t>Supervisiones y Visitas de Seguimiento Realizadas en el Régimen Subsidiado por Tema</t>
  </si>
  <si>
    <t>Cuadro 5_016</t>
  </si>
  <si>
    <t>Supervisiones y Visitas de Seguimiento realizadas en el Régimen Subsidiado por Tema</t>
  </si>
  <si>
    <t>Tema Auditoría/Supervisión</t>
  </si>
  <si>
    <t>SCM.20</t>
  </si>
  <si>
    <t>Sesiones de trabajo de la CTD-SRL y Expedientes Conocidos según Estatus del Expediente</t>
  </si>
  <si>
    <t>Sesiones CTD-SRL</t>
  </si>
  <si>
    <t>Estatus Expedientes</t>
  </si>
  <si>
    <t xml:space="preserve"> Conocidos</t>
  </si>
  <si>
    <t>Observados</t>
  </si>
  <si>
    <t>Certificados</t>
  </si>
  <si>
    <t xml:space="preserve"> Resoluciones Arbitral</t>
  </si>
  <si>
    <t>Resoluciones de Recursos de Reconsideracion</t>
  </si>
  <si>
    <t>Institución Privada</t>
  </si>
  <si>
    <t>Enero- Marzo</t>
  </si>
  <si>
    <t>SCM.19</t>
  </si>
  <si>
    <t>Auditorías Puntuales y Visitas de Seguimiento Realizadas al IDOPRIL</t>
  </si>
  <si>
    <t>MIESES &amp; RUIZ CONSULTORES FINANCIEROS SRL</t>
  </si>
  <si>
    <t>Resoluciones: Sancionadoras, Administrativas, Normativas Emitidas, Recursos de Inconformidad y Resoluciones Arbitral</t>
  </si>
  <si>
    <t>Gestión efectiva de la cartera de afiliados del Regimen Subsidiado.</t>
  </si>
  <si>
    <t>BDO, SRL</t>
  </si>
  <si>
    <t>Remitidos a la ARL</t>
  </si>
  <si>
    <t>Julio-Septiembre</t>
  </si>
  <si>
    <t>Auditorías y Visitas</t>
  </si>
  <si>
    <t>Octubre-Diciembre</t>
  </si>
  <si>
    <t>Casos</t>
  </si>
  <si>
    <t>Traspaso por irregularidad</t>
  </si>
  <si>
    <t>Enero-Diciembre</t>
  </si>
  <si>
    <t>Julio-Septiembre/P</t>
  </si>
  <si>
    <t xml:space="preserve"> Enero- Marzo 2024</t>
  </si>
  <si>
    <t>Marzo</t>
  </si>
  <si>
    <r>
      <t xml:space="preserve"> Solicitudes</t>
    </r>
    <r>
      <rPr>
        <b/>
        <vertAlign val="superscript"/>
        <sz val="12"/>
        <color theme="0"/>
        <rFont val="Franklin Gothic Book"/>
        <family val="2"/>
      </rPr>
      <t>/1</t>
    </r>
  </si>
  <si>
    <r>
      <t>Casos Atendidos</t>
    </r>
    <r>
      <rPr>
        <b/>
        <vertAlign val="superscript"/>
        <sz val="12"/>
        <color theme="0"/>
        <rFont val="Franklin Gothic Book"/>
        <family val="2"/>
      </rPr>
      <t>/2</t>
    </r>
  </si>
  <si>
    <r>
      <t>Abril-Junio/</t>
    </r>
    <r>
      <rPr>
        <b/>
        <vertAlign val="superscript"/>
        <sz val="11"/>
        <color theme="1"/>
        <rFont val="Franklin Gothic Book"/>
        <family val="2"/>
      </rPr>
      <t>P</t>
    </r>
  </si>
  <si>
    <r>
      <t>Empresas Auditadas/</t>
    </r>
    <r>
      <rPr>
        <b/>
        <vertAlign val="superscript"/>
        <sz val="12"/>
        <color indexed="9"/>
        <rFont val="Franklin Gothic Book"/>
        <family val="2"/>
      </rPr>
      <t>1</t>
    </r>
  </si>
  <si>
    <t>Enero-Marzo 2023</t>
  </si>
  <si>
    <t>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</si>
</sst>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vertAlign val="superscript"/>
      <sz val="12"/>
      <color theme="0"/>
      <name val="Franklin Gothic Book"/>
      <family val="2"/>
    </font>
    <font>
      <b/>
      <vertAlign val="superscript"/>
      <sz val="11"/>
      <color theme="1"/>
      <name val="Franklin Gothic Book"/>
      <family val="2"/>
    </font>
    <font>
      <b/>
      <vertAlign val="superscript"/>
      <sz val="12"/>
      <color indexed="9"/>
      <name val="Franklin Gothic Boo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">
    <xf numFmtId="0" fontId="0" fillId="0" borderId="0" xfId="0"/>
    <xf numFmtId="0" fontId="0" fillId="0" borderId="0" xfId="0"/>
  </cellXfs>
  <cellStyles count="3">
    <cellStyle name="Millares 2" xfId="2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Medium9"/>
  <colors>
    <mruColors>
      <color rgb="FF003EAB"/>
      <color rgb="FF43B1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Book" panose="020B0503020102020204" pitchFamily="34" charset="0"/>
                <a:ea typeface="+mj-ea"/>
                <a:cs typeface="+mj-cs"/>
              </a:defRPr>
            </a:pPr>
            <a:r>
              <a:rPr lang="es-DO" sz="1600" b="1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Supervisiones y visitas de Seguimiento en el Régimen Subsidiado por Tema </a:t>
            </a:r>
          </a:p>
          <a:p>
            <a:pPr>
              <a:defRPr sz="1600">
                <a:latin typeface="Franklin Gothic Book" panose="020B0503020102020204" pitchFamily="34" charset="0"/>
              </a:defRPr>
            </a:pPr>
            <a:r>
              <a:rPr lang="es-DO" sz="1600" b="1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Año: </a:t>
            </a:r>
            <a:r>
              <a:rPr lang="es-DO" sz="1600" b="1" baseline="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2024</a:t>
            </a:r>
            <a:endParaRPr lang="es-DO" sz="1600" b="1">
              <a:solidFill>
                <a:sysClr val="windowText" lastClr="000000"/>
              </a:solidFill>
              <a:latin typeface="Franklin Gothic Book" panose="020B0503020102020204" pitchFamily="34" charset="0"/>
            </a:endParaRPr>
          </a:p>
        </c:rich>
      </c:tx>
      <c:layout>
        <c:manualLayout>
          <c:xMode val="edge"/>
          <c:yMode val="edge"/>
          <c:x val="0.11135659501092407"/>
          <c:y val="4.7765537322066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696255835042606E-2"/>
          <c:y val="0.21292083916873875"/>
          <c:w val="0.96055226211810418"/>
          <c:h val="0.35708797972809053"/>
        </c:manualLayout>
      </c:layout>
      <c:barChart>
        <c:barDir val="col"/>
        <c:grouping val="clustered"/>
        <c:varyColors val="0"/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328615400"/>
        <c:axId val="328613048"/>
        <c:extLst/>
      </c:barChart>
      <c:catAx>
        <c:axId val="32861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613048"/>
        <c:crosses val="autoZero"/>
        <c:auto val="1"/>
        <c:lblAlgn val="ctr"/>
        <c:lblOffset val="100"/>
        <c:noMultiLvlLbl val="0"/>
      </c:catAx>
      <c:valAx>
        <c:axId val="328613048"/>
        <c:scaling>
          <c:orientation val="minMax"/>
        </c:scaling>
        <c:delete val="1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crossAx val="3286154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2</xdr:col>
      <xdr:colOff>1498147</xdr:colOff>
      <xdr:row>11</xdr:row>
      <xdr:rowOff>156964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EA50FD8-EAD6-464E-A238-9C74A17BF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&#243;n%20de%20Estudios%20Tecnicos/Departamento%20de%20Estad&#237;sticas/05.%20Estadisticas_Institucionales/2023/Octubre-Diciembre/DAU/DA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&#243;n%20de%20Estudios%20Tecnicos/Departamento%20de%20Estad&#237;sticas/05.%20Estadisticas_Institucionales/2024/Publicar/Excel_Est_Inst_Ene_marzo_2024/DARSC_2_07_14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Call Center"/>
    </sheetNames>
    <sheetDataSet>
      <sheetData sheetId="0">
        <row r="17">
          <cell r="E17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C13" t="str">
            <v>Total</v>
          </cell>
        </row>
        <row r="25">
          <cell r="B25" t="str">
            <v>Administradoras de Riesgos de Salud</v>
          </cell>
          <cell r="C25" t="str">
            <v>Régimen Subsidiado</v>
          </cell>
          <cell r="G25">
            <v>68</v>
          </cell>
        </row>
        <row r="26">
          <cell r="B26"/>
          <cell r="C26" t="str">
            <v>Régimen Contributivo</v>
          </cell>
          <cell r="G26">
            <v>26</v>
          </cell>
        </row>
        <row r="27">
          <cell r="B27" t="str">
            <v>Prestadoras de Servicios de Salud</v>
          </cell>
          <cell r="C27" t="str">
            <v>Régimen Subsidiado</v>
          </cell>
          <cell r="G27">
            <v>0</v>
          </cell>
        </row>
        <row r="28">
          <cell r="B28"/>
          <cell r="C28" t="str">
            <v>Régimen Contributivo</v>
          </cell>
          <cell r="G28">
            <v>717</v>
          </cell>
        </row>
        <row r="29">
          <cell r="B29"/>
          <cell r="C29" t="str">
            <v>Servicios Regional de Salud</v>
          </cell>
          <cell r="G29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showGridLines="0" tabSelected="1" view="pageBreakPreview" zoomScale="85" zoomScaleNormal="100" zoomScaleSheetLayoutView="85" workbookViewId="0">
      <selection activeCell="J22" sqref="J22"/>
    </sheetView>
  </sheetViews>
  <sheetFormatPr baseColWidth="10" defaultColWidth="9.140625" defaultRowHeight="15" x14ac:dyDescent="0.25"/>
  <cols>
    <col min="1" max="1" width="11.85546875" customWidth="1"/>
    <col min="13" max="13" width="13.42578125" customWidth="1"/>
    <col min="23" max="23" width="15.7109375" customWidth="1"/>
  </cols>
  <sheetData>
    <row r="1" spans="1:2" ht="12.75" customHeight="1" x14ac:dyDescent="0.25">
      <c r="A1" t="s">
        <v>75</v>
      </c>
    </row>
    <row r="2" spans="1:2" ht="12.75" customHeight="1" x14ac:dyDescent="0.25"/>
    <row r="3" spans="1:2" ht="12.75" customHeight="1" x14ac:dyDescent="0.25"/>
    <row r="4" spans="1:2" ht="12.75" customHeight="1" x14ac:dyDescent="0.25"/>
    <row r="5" spans="1:2" ht="12.75" customHeight="1" x14ac:dyDescent="0.25"/>
    <row r="6" spans="1:2" ht="12.75" customHeight="1" x14ac:dyDescent="0.25"/>
    <row r="7" spans="1:2" ht="12.75" customHeight="1" x14ac:dyDescent="0.25"/>
    <row r="8" spans="1:2" ht="15" customHeight="1" x14ac:dyDescent="0.25"/>
    <row r="9" spans="1:2" ht="17.25" customHeight="1" x14ac:dyDescent="0.25"/>
    <row r="10" spans="1:2" ht="12.75" customHeight="1" x14ac:dyDescent="0.25">
      <c r="B10" t="s">
        <v>157</v>
      </c>
    </row>
    <row r="11" spans="1:2" ht="12.75" customHeight="1" x14ac:dyDescent="0.25"/>
    <row r="12" spans="1:2" ht="13.5" customHeight="1" x14ac:dyDescent="0.25"/>
    <row r="13" spans="1:2" ht="13.5" customHeight="1" x14ac:dyDescent="0.25"/>
    <row r="14" spans="1:2" ht="13.5" customHeight="1" x14ac:dyDescent="0.25"/>
    <row r="15" spans="1:2" x14ac:dyDescent="0.25">
      <c r="B15" t="s">
        <v>2</v>
      </c>
    </row>
    <row r="17" spans="2:3" x14ac:dyDescent="0.25">
      <c r="B17" t="s">
        <v>3</v>
      </c>
    </row>
    <row r="18" spans="2:3" x14ac:dyDescent="0.25">
      <c r="B18" t="s">
        <v>4</v>
      </c>
      <c r="C18" t="s">
        <v>5</v>
      </c>
    </row>
    <row r="19" spans="2:3" x14ac:dyDescent="0.25">
      <c r="B19" t="s">
        <v>102</v>
      </c>
      <c r="C19" t="s">
        <v>97</v>
      </c>
    </row>
    <row r="20" spans="2:3" x14ac:dyDescent="0.25">
      <c r="B20" t="s">
        <v>6</v>
      </c>
      <c r="C20" t="s">
        <v>7</v>
      </c>
    </row>
    <row r="21" spans="2:3" x14ac:dyDescent="0.25">
      <c r="B21" t="s">
        <v>8</v>
      </c>
      <c r="C21" t="s">
        <v>9</v>
      </c>
    </row>
    <row r="23" spans="2:3" x14ac:dyDescent="0.25">
      <c r="B23" t="s">
        <v>24</v>
      </c>
    </row>
    <row r="24" spans="2:3" x14ac:dyDescent="0.25">
      <c r="B24" t="s">
        <v>10</v>
      </c>
      <c r="C24" t="s">
        <v>11</v>
      </c>
    </row>
    <row r="25" spans="2:3" x14ac:dyDescent="0.25">
      <c r="B25" t="s">
        <v>12</v>
      </c>
      <c r="C25" t="s">
        <v>13</v>
      </c>
    </row>
    <row r="26" spans="2:3" x14ac:dyDescent="0.25">
      <c r="B26" t="s">
        <v>14</v>
      </c>
      <c r="C26" t="s">
        <v>15</v>
      </c>
    </row>
    <row r="28" spans="2:3" ht="17.25" customHeight="1" x14ac:dyDescent="0.25">
      <c r="B28" t="s">
        <v>16</v>
      </c>
    </row>
    <row r="29" spans="2:3" x14ac:dyDescent="0.25">
      <c r="B29" t="s">
        <v>17</v>
      </c>
      <c r="C29" t="s">
        <v>146</v>
      </c>
    </row>
    <row r="31" spans="2:3" x14ac:dyDescent="0.25">
      <c r="B31" t="s">
        <v>121</v>
      </c>
    </row>
    <row r="32" spans="2:3" x14ac:dyDescent="0.25">
      <c r="B32" t="s">
        <v>122</v>
      </c>
      <c r="C32" t="s">
        <v>123</v>
      </c>
    </row>
    <row r="34" spans="2:3" x14ac:dyDescent="0.25">
      <c r="B34" t="s">
        <v>18</v>
      </c>
    </row>
    <row r="35" spans="2:3" x14ac:dyDescent="0.25">
      <c r="B35" t="s">
        <v>19</v>
      </c>
      <c r="C35" t="s">
        <v>20</v>
      </c>
    </row>
    <row r="36" spans="2:3" x14ac:dyDescent="0.25">
      <c r="B36" t="s">
        <v>21</v>
      </c>
      <c r="C36" t="s">
        <v>22</v>
      </c>
    </row>
    <row r="38" spans="2:3" x14ac:dyDescent="0.25">
      <c r="B38" t="s">
        <v>116</v>
      </c>
    </row>
    <row r="39" spans="2:3" x14ac:dyDescent="0.25">
      <c r="B39" t="s">
        <v>117</v>
      </c>
      <c r="C39" t="s">
        <v>104</v>
      </c>
    </row>
    <row r="40" spans="2:3" x14ac:dyDescent="0.25">
      <c r="B40" t="s">
        <v>118</v>
      </c>
      <c r="C40" t="s">
        <v>111</v>
      </c>
    </row>
    <row r="41" spans="2:3" x14ac:dyDescent="0.25">
      <c r="B41" t="s">
        <v>119</v>
      </c>
      <c r="C41" t="s">
        <v>113</v>
      </c>
    </row>
    <row r="43" spans="2:3" x14ac:dyDescent="0.25">
      <c r="B43" t="s">
        <v>81</v>
      </c>
    </row>
    <row r="44" spans="2:3" x14ac:dyDescent="0.25">
      <c r="B44" t="s">
        <v>127</v>
      </c>
      <c r="C44" t="s">
        <v>128</v>
      </c>
    </row>
    <row r="45" spans="2:3" x14ac:dyDescent="0.25">
      <c r="B45" t="s">
        <v>82</v>
      </c>
      <c r="C45" t="s">
        <v>84</v>
      </c>
    </row>
    <row r="46" spans="2:3" x14ac:dyDescent="0.25">
      <c r="B46" t="s">
        <v>120</v>
      </c>
      <c r="C46" t="s">
        <v>115</v>
      </c>
    </row>
    <row r="47" spans="2:3" x14ac:dyDescent="0.25">
      <c r="B47" t="s">
        <v>143</v>
      </c>
      <c r="C47" t="s">
        <v>144</v>
      </c>
    </row>
    <row r="49" spans="2:3" x14ac:dyDescent="0.25">
      <c r="B49" t="s">
        <v>83</v>
      </c>
    </row>
    <row r="50" spans="2:3" x14ac:dyDescent="0.25">
      <c r="B50" t="s">
        <v>132</v>
      </c>
      <c r="C50" t="s">
        <v>133</v>
      </c>
    </row>
  </sheetData>
  <hyperlinks>
    <hyperlink ref="C18" location="SCM.01!A1" display="Investigaciones de Traspasos por Mes según motivo de la Investigación" xr:uid="{00000000-0004-0000-0000-000000000000}"/>
    <hyperlink ref="C20" location="SCM.03!A1" display="Solicitudes y Casos Atendidos por Tema Asociado" xr:uid="{00000000-0004-0000-0000-000001000000}"/>
    <hyperlink ref="C21" location="SCM.04!Área_de_impresión" display="Solicitudes Atendidas por Canal de Acceso" xr:uid="{00000000-0004-0000-0000-000002000000}"/>
    <hyperlink ref="C25" location="SCM.06!Área_de_impresión" display="Evaluaciones realizadas para acreditación de Firmas de Auditores y/o Auditores Externos" xr:uid="{00000000-0004-0000-0000-000003000000}"/>
    <hyperlink ref="C26" location="SCM.07!Área_de_impresión" display="Firmas Auditoras  acreditadas por las SISALRIL vigentes" xr:uid="{00000000-0004-0000-0000-000004000000}"/>
    <hyperlink ref="C29" location="SCM.08!B9" display="Resoluciones: Sancionadoras, Administrativas, Normativas Emitidas y Recursos de Inconformidad" xr:uid="{00000000-0004-0000-0000-000005000000}"/>
    <hyperlink ref="C35" location="SCM.10!A1" display="Planes Alternativos de Salud Aprobados y Rechazados por tipo de plan según Categoría de ARS" xr:uid="{00000000-0004-0000-0000-000006000000}"/>
    <hyperlink ref="C36" location="SCM.11!Área_de_impresión" display="Planes Alternativos de Salud Evaluados por Tipo de Plan según Tipo de Respuesta" xr:uid="{00000000-0004-0000-0000-000007000000}"/>
    <hyperlink ref="C24" location="SCM.05!Área_de_impresión" display="Auditorías Financieras y de Sistemas realizadas por Categoría de ARS " xr:uid="{00000000-0004-0000-0000-000008000000}"/>
    <hyperlink ref="C45" location="SCM.16!Área_de_impresión" display="Supervisiones y Visitas de Seguimiento realizadas por las Direcciones de Aseguramiento por Tipo de Entidad" xr:uid="{00000000-0004-0000-0000-000009000000}"/>
    <hyperlink ref="C19" location="SCM.02!Área_de_impresión" display="Llamadas Recibidas Vía Call Center" xr:uid="{00000000-0004-0000-0000-00000A000000}"/>
    <hyperlink ref="C39" location="SCM.12!Área_de_impresión" display="Subsidios Otorgados y Montos Comprometidos por Tipo de Subsidio" xr:uid="{00000000-0004-0000-0000-00000B000000}"/>
    <hyperlink ref="C40" location="SCM.13!Área_de_impresión" display="Certificaciones Emitidas por Tipo de Subsidio" xr:uid="{00000000-0004-0000-0000-00000C000000}"/>
    <hyperlink ref="C41" location="SCM.14!Área_de_impresión" display="Casos Atendidos de Subsidios del Seguro Familiar de Salud por Canal de Acceso" xr:uid="{00000000-0004-0000-0000-00000D000000}"/>
    <hyperlink ref="C46" location="SCM.18!Área_de_impresión" display="Empresas Auditadas sobre Subsidios del Seguro Familiar de Salud" xr:uid="{00000000-0004-0000-0000-00000E000000}"/>
    <hyperlink ref="C32" location="SCM.09!A1" display="Requerimientos Estadísticos  por Tipo de Entidad" xr:uid="{00000000-0004-0000-0000-00000F000000}"/>
    <hyperlink ref="C44" location="SCM.15!A1" display="Supervisiones y Visitas de Seguimiento Realizadas en el Régimen Subsidiado por Tema" xr:uid="{00000000-0004-0000-0000-000010000000}"/>
    <hyperlink ref="C50" location="SCM.20!A1" display="Sesiones de trabajo de la CTD-SRL y Expedientes Conocidos según Estatus del Expediente" xr:uid="{00000000-0004-0000-0000-000011000000}"/>
    <hyperlink ref="C47" location="SCM.19!Área_de_impresión" display="Auditorías Puntuales y Visitas de Seguimiento Realizadas al IDOPRIL" xr:uid="{00000000-0004-0000-0000-000012000000}"/>
    <hyperlink ref="C32:L32" location="SCM.9!A1" display="Requerimientos Estadísticos  por Tipo de Entidad" xr:uid="{A64EAE65-3A65-42F2-95E3-B717E3661407}"/>
  </hyperlinks>
  <printOptions horizontalCentered="1"/>
  <pageMargins left="0" right="0" top="0.15748031496062992" bottom="0" header="0.31496062992125984" footer="0.31496062992125984"/>
  <pageSetup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D37BA-7897-46A1-8EF0-5AB18BD5B4C3}">
  <dimension ref="A1:B4"/>
  <sheetViews>
    <sheetView showGridLines="0" zoomScaleNormal="100" zoomScaleSheetLayoutView="100" workbookViewId="0">
      <selection activeCell="A13" sqref="A13"/>
    </sheetView>
  </sheetViews>
  <sheetFormatPr baseColWidth="10" defaultRowHeight="15" x14ac:dyDescent="0.25"/>
  <cols>
    <col min="1" max="1" width="40.140625" customWidth="1"/>
    <col min="2" max="2" width="15.5703125" customWidth="1"/>
    <col min="3" max="3" width="11.28515625" customWidth="1"/>
    <col min="4" max="4" width="21.28515625" customWidth="1"/>
    <col min="5" max="5" width="25.7109375" customWidth="1"/>
  </cols>
  <sheetData>
    <row r="1" spans="1:2" x14ac:dyDescent="0.25">
      <c r="A1" t="s">
        <v>124</v>
      </c>
      <c r="B1" t="s">
        <v>23</v>
      </c>
    </row>
    <row r="2" spans="1:2" x14ac:dyDescent="0.25">
      <c r="A2" t="s">
        <v>125</v>
      </c>
      <c r="B2">
        <v>9</v>
      </c>
    </row>
    <row r="3" spans="1:2" x14ac:dyDescent="0.25">
      <c r="A3" t="s">
        <v>141</v>
      </c>
      <c r="B3">
        <v>2</v>
      </c>
    </row>
    <row r="4" spans="1:2" x14ac:dyDescent="0.25">
      <c r="A4" t="s">
        <v>126</v>
      </c>
      <c r="B4">
        <v>1</v>
      </c>
    </row>
  </sheetData>
  <printOptions horizontalCentered="1"/>
  <pageMargins left="0.19685039370078741" right="0.19685039370078741" top="0.15748031496062992" bottom="0.15748031496062992" header="0.31496062992125984" footer="0.31496062992125984"/>
  <pageSetup scale="94" orientation="landscape" r:id="rId1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5BFD6-582E-4631-991F-900A77E7EB9F}">
  <dimension ref="B1:H13"/>
  <sheetViews>
    <sheetView showGridLines="0" topLeftCell="B1" zoomScale="75" zoomScaleNormal="75" zoomScaleSheetLayoutView="75" workbookViewId="0">
      <selection activeCell="C4" sqref="C4"/>
    </sheetView>
  </sheetViews>
  <sheetFormatPr baseColWidth="10" defaultRowHeight="15" x14ac:dyDescent="0.25"/>
  <cols>
    <col min="1" max="1" width="1" customWidth="1"/>
    <col min="2" max="2" width="36" customWidth="1"/>
    <col min="3" max="3" width="12.42578125" customWidth="1"/>
    <col min="4" max="4" width="15" bestFit="1" customWidth="1"/>
    <col min="5" max="5" width="11.85546875" customWidth="1"/>
    <col min="6" max="6" width="14" customWidth="1"/>
    <col min="7" max="7" width="12.42578125" customWidth="1"/>
    <col min="8" max="8" width="13.85546875" customWidth="1"/>
    <col min="9" max="9" width="1.85546875" customWidth="1"/>
  </cols>
  <sheetData>
    <row r="1" spans="2:8" ht="15" customHeight="1" x14ac:dyDescent="0.25">
      <c r="C1" t="s">
        <v>51</v>
      </c>
    </row>
    <row r="2" spans="2:8" ht="15" customHeight="1" x14ac:dyDescent="0.25">
      <c r="C2" t="s">
        <v>56</v>
      </c>
      <c r="E2" t="s">
        <v>66</v>
      </c>
      <c r="G2" t="s">
        <v>67</v>
      </c>
    </row>
    <row r="3" spans="2:8" ht="15" customHeight="1" x14ac:dyDescent="0.25">
      <c r="B3" t="s">
        <v>65</v>
      </c>
      <c r="C3" t="s">
        <v>68</v>
      </c>
      <c r="D3" t="s">
        <v>69</v>
      </c>
      <c r="E3" t="s">
        <v>68</v>
      </c>
      <c r="F3" t="s">
        <v>69</v>
      </c>
      <c r="G3" t="s">
        <v>68</v>
      </c>
      <c r="H3" t="s">
        <v>69</v>
      </c>
    </row>
    <row r="4" spans="2:8" ht="15" customHeight="1" x14ac:dyDescent="0.25">
      <c r="B4" t="s">
        <v>23</v>
      </c>
      <c r="C4">
        <f t="shared" ref="C4:H4" si="0">C8</f>
        <v>5</v>
      </c>
      <c r="D4">
        <f t="shared" si="0"/>
        <v>3</v>
      </c>
      <c r="E4">
        <f t="shared" si="0"/>
        <v>0</v>
      </c>
      <c r="F4">
        <f t="shared" si="0"/>
        <v>368</v>
      </c>
      <c r="G4">
        <f t="shared" si="0"/>
        <v>0</v>
      </c>
      <c r="H4">
        <f t="shared" si="0"/>
        <v>0</v>
      </c>
    </row>
    <row r="5" spans="2:8" x14ac:dyDescent="0.25">
      <c r="B5" t="s">
        <v>70</v>
      </c>
      <c r="C5">
        <f t="shared" ref="C5:H7" si="1">C9</f>
        <v>2</v>
      </c>
      <c r="D5">
        <f t="shared" si="1"/>
        <v>2</v>
      </c>
      <c r="E5">
        <f t="shared" si="1"/>
        <v>0</v>
      </c>
      <c r="F5">
        <f t="shared" si="1"/>
        <v>71</v>
      </c>
      <c r="G5">
        <f t="shared" si="1"/>
        <v>0</v>
      </c>
      <c r="H5">
        <f t="shared" si="1"/>
        <v>0</v>
      </c>
    </row>
    <row r="6" spans="2:8" x14ac:dyDescent="0.25">
      <c r="B6" t="s">
        <v>71</v>
      </c>
      <c r="C6">
        <f t="shared" si="1"/>
        <v>0</v>
      </c>
      <c r="D6">
        <f t="shared" si="1"/>
        <v>0</v>
      </c>
      <c r="E6">
        <f t="shared" si="1"/>
        <v>0</v>
      </c>
      <c r="F6">
        <f t="shared" si="1"/>
        <v>76</v>
      </c>
      <c r="G6">
        <f t="shared" si="1"/>
        <v>0</v>
      </c>
      <c r="H6">
        <f t="shared" si="1"/>
        <v>0</v>
      </c>
    </row>
    <row r="7" spans="2:8" x14ac:dyDescent="0.25">
      <c r="B7" t="s">
        <v>72</v>
      </c>
      <c r="C7">
        <f t="shared" si="1"/>
        <v>3</v>
      </c>
      <c r="D7">
        <f t="shared" si="1"/>
        <v>1</v>
      </c>
      <c r="E7">
        <f t="shared" si="1"/>
        <v>0</v>
      </c>
      <c r="F7">
        <f t="shared" si="1"/>
        <v>221</v>
      </c>
      <c r="G7">
        <f t="shared" si="1"/>
        <v>0</v>
      </c>
      <c r="H7">
        <f t="shared" si="1"/>
        <v>0</v>
      </c>
    </row>
    <row r="8" spans="2:8" x14ac:dyDescent="0.25">
      <c r="B8" t="s">
        <v>23</v>
      </c>
      <c r="C8">
        <f>SUM(C9:C11)</f>
        <v>5</v>
      </c>
      <c r="D8">
        <f t="shared" ref="D8:H8" si="2">SUM(D9:D11)</f>
        <v>3</v>
      </c>
      <c r="E8">
        <f t="shared" si="2"/>
        <v>0</v>
      </c>
      <c r="F8">
        <f t="shared" si="2"/>
        <v>368</v>
      </c>
      <c r="G8">
        <f t="shared" si="2"/>
        <v>0</v>
      </c>
      <c r="H8">
        <f t="shared" si="2"/>
        <v>0</v>
      </c>
    </row>
    <row r="9" spans="2:8" x14ac:dyDescent="0.25">
      <c r="B9" t="s">
        <v>70</v>
      </c>
      <c r="C9">
        <v>2</v>
      </c>
      <c r="D9">
        <v>2</v>
      </c>
      <c r="E9">
        <v>0</v>
      </c>
      <c r="F9">
        <v>71</v>
      </c>
      <c r="G9">
        <v>0</v>
      </c>
      <c r="H9">
        <v>0</v>
      </c>
    </row>
    <row r="10" spans="2:8" x14ac:dyDescent="0.25">
      <c r="B10" t="s">
        <v>71</v>
      </c>
      <c r="C10">
        <v>0</v>
      </c>
      <c r="D10">
        <v>0</v>
      </c>
      <c r="E10">
        <v>0</v>
      </c>
      <c r="F10">
        <v>76</v>
      </c>
      <c r="G10">
        <v>0</v>
      </c>
      <c r="H10">
        <v>0</v>
      </c>
    </row>
    <row r="11" spans="2:8" x14ac:dyDescent="0.25">
      <c r="B11" t="s">
        <v>72</v>
      </c>
      <c r="C11">
        <v>3</v>
      </c>
      <c r="D11">
        <v>1</v>
      </c>
      <c r="E11">
        <v>0</v>
      </c>
      <c r="F11">
        <v>221</v>
      </c>
      <c r="G11">
        <v>0</v>
      </c>
      <c r="H11">
        <v>0</v>
      </c>
    </row>
    <row r="12" spans="2:8" ht="33.75" customHeight="1" x14ac:dyDescent="0.25"/>
    <row r="13" spans="2:8" ht="40.5" customHeight="1" x14ac:dyDescent="0.25"/>
  </sheetData>
  <printOptions horizontalCentered="1"/>
  <pageMargins left="0.11811023622047245" right="0.11811023622047245" top="0.15748031496062992" bottom="0.15748031496062992" header="0.31496062992125984" footer="0.31496062992125984"/>
  <pageSetup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B3182-2978-41F5-941E-C7B346CC2368}">
  <dimension ref="A1:D10"/>
  <sheetViews>
    <sheetView showGridLines="0" view="pageBreakPreview" zoomScale="98" zoomScaleNormal="98" zoomScaleSheetLayoutView="98" workbookViewId="0">
      <selection sqref="A1:XFD1"/>
    </sheetView>
  </sheetViews>
  <sheetFormatPr baseColWidth="10" defaultRowHeight="15" x14ac:dyDescent="0.25"/>
  <cols>
    <col min="1" max="1" width="32.42578125" customWidth="1"/>
    <col min="2" max="2" width="15.5703125" customWidth="1"/>
    <col min="3" max="3" width="22.7109375" customWidth="1"/>
    <col min="4" max="4" width="20.140625" customWidth="1"/>
    <col min="5" max="5" width="4" customWidth="1"/>
  </cols>
  <sheetData>
    <row r="1" spans="1:4" ht="15.75" customHeight="1" x14ac:dyDescent="0.25">
      <c r="B1" t="s">
        <v>68</v>
      </c>
      <c r="C1" t="s">
        <v>73</v>
      </c>
      <c r="D1" t="s">
        <v>74</v>
      </c>
    </row>
    <row r="2" spans="1:4" x14ac:dyDescent="0.25">
      <c r="A2" t="s">
        <v>65</v>
      </c>
    </row>
    <row r="3" spans="1:4" x14ac:dyDescent="0.25">
      <c r="A3" t="s">
        <v>155</v>
      </c>
      <c r="B3">
        <f>B4+B5 +B6</f>
        <v>5</v>
      </c>
      <c r="C3">
        <f t="shared" ref="C3:D3" si="0">C4+C5 +C6</f>
        <v>8</v>
      </c>
      <c r="D3">
        <f t="shared" si="0"/>
        <v>363</v>
      </c>
    </row>
    <row r="4" spans="1:4" x14ac:dyDescent="0.25">
      <c r="A4" t="s">
        <v>70</v>
      </c>
      <c r="B4">
        <f t="shared" ref="B4:D4" si="1">B8</f>
        <v>2</v>
      </c>
      <c r="C4">
        <f t="shared" si="1"/>
        <v>4</v>
      </c>
      <c r="D4">
        <f t="shared" si="1"/>
        <v>69</v>
      </c>
    </row>
    <row r="5" spans="1:4" x14ac:dyDescent="0.25">
      <c r="A5" t="s">
        <v>71</v>
      </c>
      <c r="B5">
        <f t="shared" ref="B5:D6" si="2">B9</f>
        <v>0</v>
      </c>
      <c r="C5">
        <f t="shared" si="2"/>
        <v>0</v>
      </c>
      <c r="D5">
        <f t="shared" si="2"/>
        <v>76</v>
      </c>
    </row>
    <row r="6" spans="1:4" x14ac:dyDescent="0.25">
      <c r="A6" t="s">
        <v>72</v>
      </c>
      <c r="B6">
        <f t="shared" si="2"/>
        <v>3</v>
      </c>
      <c r="C6">
        <f t="shared" si="2"/>
        <v>4</v>
      </c>
      <c r="D6">
        <f t="shared" si="2"/>
        <v>218</v>
      </c>
    </row>
    <row r="7" spans="1:4" x14ac:dyDescent="0.25">
      <c r="A7" t="s">
        <v>23</v>
      </c>
      <c r="B7">
        <f>SUM(B8:B10)</f>
        <v>5</v>
      </c>
      <c r="C7">
        <f>SUM(C8:C10)</f>
        <v>8</v>
      </c>
      <c r="D7">
        <f>SUM(D8:D10)</f>
        <v>363</v>
      </c>
    </row>
    <row r="8" spans="1:4" x14ac:dyDescent="0.25">
      <c r="A8" t="s">
        <v>70</v>
      </c>
      <c r="B8">
        <v>2</v>
      </c>
      <c r="C8">
        <v>4</v>
      </c>
      <c r="D8">
        <v>69</v>
      </c>
    </row>
    <row r="9" spans="1:4" x14ac:dyDescent="0.25">
      <c r="A9" t="s">
        <v>71</v>
      </c>
      <c r="B9">
        <v>0</v>
      </c>
      <c r="C9">
        <v>0</v>
      </c>
      <c r="D9">
        <v>76</v>
      </c>
    </row>
    <row r="10" spans="1:4" x14ac:dyDescent="0.25">
      <c r="A10" t="s">
        <v>72</v>
      </c>
      <c r="B10">
        <v>3</v>
      </c>
      <c r="C10">
        <v>4</v>
      </c>
      <c r="D10">
        <v>218</v>
      </c>
    </row>
  </sheetData>
  <printOptions horizontalCentered="1"/>
  <pageMargins left="0.15748031496062992" right="0.15748031496062992" top="0.74803149606299213" bottom="0.15748031496062992" header="0.31496062992125984" footer="0.31496062992125984"/>
  <pageSetup scale="77" orientation="portrait" r:id="rId1"/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976E9-E4BF-484C-8D2E-7698CACE26BA}">
  <dimension ref="A1:C21"/>
  <sheetViews>
    <sheetView showGridLines="0" zoomScale="90" zoomScaleNormal="90" zoomScaleSheetLayoutView="90" workbookViewId="0">
      <selection activeCell="A26" sqref="A26"/>
    </sheetView>
  </sheetViews>
  <sheetFormatPr baseColWidth="10" defaultRowHeight="15" x14ac:dyDescent="0.25"/>
  <cols>
    <col min="1" max="1" width="25.28515625" customWidth="1"/>
    <col min="2" max="2" width="34" customWidth="1"/>
    <col min="3" max="3" width="34.140625" customWidth="1"/>
    <col min="5" max="5" width="3.5703125" customWidth="1"/>
    <col min="6" max="6" width="18.7109375" customWidth="1"/>
    <col min="7" max="8" width="11.42578125" customWidth="1"/>
  </cols>
  <sheetData>
    <row r="1" spans="1:3" x14ac:dyDescent="0.25">
      <c r="A1" t="s">
        <v>105</v>
      </c>
      <c r="B1" t="s">
        <v>106</v>
      </c>
      <c r="C1" t="s">
        <v>107</v>
      </c>
    </row>
    <row r="2" spans="1:3" x14ac:dyDescent="0.25">
      <c r="A2" t="s">
        <v>1</v>
      </c>
      <c r="B2">
        <f>+B6+B18+B10</f>
        <v>94326</v>
      </c>
      <c r="C2">
        <f>+C6+C18+C10</f>
        <v>2529412239.0399995</v>
      </c>
    </row>
    <row r="3" spans="1:3" x14ac:dyDescent="0.25">
      <c r="A3" t="s">
        <v>108</v>
      </c>
      <c r="B3">
        <f t="shared" ref="B3:C5" si="0">+B7+B11+B19</f>
        <v>58467</v>
      </c>
      <c r="C3">
        <f t="shared" si="0"/>
        <v>525149799.67999995</v>
      </c>
    </row>
    <row r="4" spans="1:3" x14ac:dyDescent="0.25">
      <c r="A4" t="s">
        <v>109</v>
      </c>
      <c r="B4">
        <f t="shared" si="0"/>
        <v>15197</v>
      </c>
      <c r="C4">
        <f t="shared" si="0"/>
        <v>599473023.8599999</v>
      </c>
    </row>
    <row r="5" spans="1:3" x14ac:dyDescent="0.25">
      <c r="A5" t="s">
        <v>110</v>
      </c>
      <c r="B5">
        <f t="shared" si="0"/>
        <v>20662</v>
      </c>
      <c r="C5">
        <f t="shared" si="0"/>
        <v>1404789415.5</v>
      </c>
    </row>
    <row r="6" spans="1:3" x14ac:dyDescent="0.25">
      <c r="A6" t="s">
        <v>23</v>
      </c>
      <c r="B6">
        <f>+SUM(B7:B9)</f>
        <v>41334</v>
      </c>
      <c r="C6">
        <f>+SUM(C7:C9)</f>
        <v>1192246250.9699998</v>
      </c>
    </row>
    <row r="7" spans="1:3" x14ac:dyDescent="0.25">
      <c r="A7" t="s">
        <v>108</v>
      </c>
      <c r="B7">
        <v>24951</v>
      </c>
      <c r="C7">
        <v>227070161.38999999</v>
      </c>
    </row>
    <row r="8" spans="1:3" x14ac:dyDescent="0.25">
      <c r="A8" t="s">
        <v>109</v>
      </c>
      <c r="B8">
        <v>7392</v>
      </c>
      <c r="C8">
        <v>290529575.27999997</v>
      </c>
    </row>
    <row r="9" spans="1:3" x14ac:dyDescent="0.25">
      <c r="A9" t="s">
        <v>110</v>
      </c>
      <c r="B9">
        <v>8991</v>
      </c>
      <c r="C9">
        <v>674646514.29999995</v>
      </c>
    </row>
    <row r="10" spans="1:3" ht="18" x14ac:dyDescent="0.3">
      <c r="A10" t="s">
        <v>161</v>
      </c>
      <c r="B10">
        <f>+SUM(B11:B13)</f>
        <v>41334</v>
      </c>
      <c r="C10">
        <f>+SUM(C11:C13)</f>
        <v>1192246250.9699998</v>
      </c>
    </row>
    <row r="11" spans="1:3" x14ac:dyDescent="0.25">
      <c r="A11" t="s">
        <v>108</v>
      </c>
      <c r="B11">
        <v>24951</v>
      </c>
      <c r="C11">
        <v>227070161.38999999</v>
      </c>
    </row>
    <row r="12" spans="1:3" x14ac:dyDescent="0.25">
      <c r="A12" t="s">
        <v>109</v>
      </c>
      <c r="B12">
        <v>7392</v>
      </c>
      <c r="C12">
        <v>290529575.27999997</v>
      </c>
    </row>
    <row r="13" spans="1:3" x14ac:dyDescent="0.25">
      <c r="A13" t="s">
        <v>110</v>
      </c>
      <c r="B13">
        <v>8991</v>
      </c>
      <c r="C13">
        <v>674646514.29999995</v>
      </c>
    </row>
    <row r="14" spans="1:3" x14ac:dyDescent="0.25">
      <c r="A14" t="s">
        <v>156</v>
      </c>
      <c r="B14">
        <v>2877</v>
      </c>
      <c r="C14">
        <v>150562432.15000004</v>
      </c>
    </row>
    <row r="15" spans="1:3" x14ac:dyDescent="0.25">
      <c r="A15" t="s">
        <v>108</v>
      </c>
      <c r="B15">
        <v>0</v>
      </c>
      <c r="C15">
        <v>0</v>
      </c>
    </row>
    <row r="16" spans="1:3" x14ac:dyDescent="0.25">
      <c r="A16" t="s">
        <v>109</v>
      </c>
      <c r="B16">
        <v>2206</v>
      </c>
      <c r="C16">
        <v>93742124.040000096</v>
      </c>
    </row>
    <row r="17" spans="1:3" x14ac:dyDescent="0.25">
      <c r="A17" t="s">
        <v>110</v>
      </c>
      <c r="B17">
        <v>671</v>
      </c>
      <c r="C17">
        <v>56820308.109999925</v>
      </c>
    </row>
    <row r="18" spans="1:3" x14ac:dyDescent="0.25">
      <c r="A18" t="s">
        <v>152</v>
      </c>
      <c r="B18">
        <f>+B19+B20+B21</f>
        <v>11658</v>
      </c>
      <c r="C18">
        <f>+C19+C20+C21</f>
        <v>144919737.09999999</v>
      </c>
    </row>
    <row r="19" spans="1:3" x14ac:dyDescent="0.25">
      <c r="A19" t="s">
        <v>108</v>
      </c>
      <c r="B19">
        <v>8565</v>
      </c>
      <c r="C19">
        <v>71009476.900000006</v>
      </c>
    </row>
    <row r="20" spans="1:3" x14ac:dyDescent="0.25">
      <c r="A20" t="s">
        <v>109</v>
      </c>
      <c r="B20">
        <v>413</v>
      </c>
      <c r="C20">
        <v>18413873.300000001</v>
      </c>
    </row>
    <row r="21" spans="1:3" x14ac:dyDescent="0.25">
      <c r="A21" t="s">
        <v>110</v>
      </c>
      <c r="B21">
        <v>2680</v>
      </c>
      <c r="C21">
        <v>55496386.899999999</v>
      </c>
    </row>
  </sheetData>
  <printOptions horizontalCentered="1"/>
  <pageMargins left="0.15748031496062992" right="0.15748031496062992" top="0.35433070866141736" bottom="0.15748031496062992" header="0.31496062992125984" footer="0.31496062992125984"/>
  <pageSetup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47C5E-FE65-4454-9D58-D10924719945}">
  <dimension ref="A1:C4"/>
  <sheetViews>
    <sheetView showGridLines="0" zoomScale="90" zoomScaleNormal="90" zoomScaleSheetLayoutView="90" workbookViewId="0">
      <selection activeCell="F14" sqref="F14"/>
    </sheetView>
  </sheetViews>
  <sheetFormatPr baseColWidth="10" defaultRowHeight="15" x14ac:dyDescent="0.25"/>
  <cols>
    <col min="1" max="1" width="29.28515625" customWidth="1"/>
    <col min="2" max="2" width="21.140625" customWidth="1"/>
    <col min="3" max="3" width="20.85546875" customWidth="1"/>
    <col min="4" max="4" width="16" customWidth="1"/>
  </cols>
  <sheetData>
    <row r="1" spans="1:3" x14ac:dyDescent="0.25">
      <c r="A1" t="s">
        <v>83</v>
      </c>
      <c r="B1" t="s">
        <v>163</v>
      </c>
      <c r="C1" t="s">
        <v>164</v>
      </c>
    </row>
    <row r="2" spans="1:3" x14ac:dyDescent="0.25">
      <c r="A2" t="s">
        <v>110</v>
      </c>
      <c r="B2">
        <v>20</v>
      </c>
      <c r="C2">
        <v>10</v>
      </c>
    </row>
    <row r="3" spans="1:3" x14ac:dyDescent="0.25">
      <c r="A3" t="s">
        <v>112</v>
      </c>
      <c r="B3">
        <v>2</v>
      </c>
      <c r="C3">
        <v>1</v>
      </c>
    </row>
    <row r="4" spans="1:3" x14ac:dyDescent="0.25">
      <c r="A4" t="s">
        <v>108</v>
      </c>
      <c r="B4">
        <v>72</v>
      </c>
      <c r="C4">
        <v>120</v>
      </c>
    </row>
  </sheetData>
  <printOptions horizontalCentered="1"/>
  <pageMargins left="0.15748031496062992" right="0.15748031496062992" top="0.74803149606299213" bottom="0.15748031496062992" header="0.31496062992125984" footer="0.31496062992125984"/>
  <pageSetup scale="10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FF861-39C7-408C-90C3-14C6FBA4FBF8}">
  <dimension ref="A1:D3"/>
  <sheetViews>
    <sheetView showGridLines="0" zoomScale="80" zoomScaleNormal="80" zoomScaleSheetLayoutView="80" workbookViewId="0">
      <selection activeCell="F9" sqref="F9"/>
    </sheetView>
  </sheetViews>
  <sheetFormatPr baseColWidth="10" defaultRowHeight="15" x14ac:dyDescent="0.25"/>
  <cols>
    <col min="1" max="1" width="16.5703125" customWidth="1"/>
    <col min="2" max="2" width="26" customWidth="1"/>
    <col min="3" max="3" width="25.7109375" customWidth="1"/>
    <col min="4" max="4" width="15.85546875" customWidth="1"/>
    <col min="5" max="5" width="5.140625" customWidth="1"/>
  </cols>
  <sheetData>
    <row r="1" spans="1:4" x14ac:dyDescent="0.25">
      <c r="C1" t="s">
        <v>163</v>
      </c>
      <c r="D1" t="s">
        <v>164</v>
      </c>
    </row>
    <row r="2" spans="1:4" x14ac:dyDescent="0.25">
      <c r="A2" t="s">
        <v>114</v>
      </c>
      <c r="C2">
        <v>23868</v>
      </c>
      <c r="D2">
        <v>20854</v>
      </c>
    </row>
    <row r="3" spans="1:4" ht="16.5" customHeight="1" x14ac:dyDescent="0.25">
      <c r="A3" t="s">
        <v>44</v>
      </c>
      <c r="C3">
        <v>5222</v>
      </c>
      <c r="D3">
        <v>557</v>
      </c>
    </row>
  </sheetData>
  <printOptions horizontalCentered="1"/>
  <pageMargins left="0.15748031496062992" right="0.15748031496062992" top="0.39370078740157483" bottom="0.15748031496062992" header="0.31496062992125984" footer="0.31496062992125984"/>
  <pageSetup paperSize="9" scale="10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E9341-493C-4F81-BC2D-F980846C22EE}">
  <dimension ref="B1:G11"/>
  <sheetViews>
    <sheetView showGridLines="0" topLeftCell="B10" zoomScale="90" zoomScaleNormal="90" zoomScaleSheetLayoutView="85" workbookViewId="0">
      <selection activeCell="C10" sqref="C1:C1048576"/>
    </sheetView>
  </sheetViews>
  <sheetFormatPr baseColWidth="10" defaultRowHeight="15" x14ac:dyDescent="0.25"/>
  <cols>
    <col min="1" max="1" width="0.85546875" customWidth="1"/>
    <col min="2" max="2" width="73.42578125" customWidth="1"/>
    <col min="3" max="3" width="22.85546875" customWidth="1"/>
    <col min="4" max="4" width="3.42578125" customWidth="1"/>
    <col min="5" max="5" width="0.140625" customWidth="1"/>
    <col min="6" max="7" width="11.42578125" hidden="1" customWidth="1"/>
  </cols>
  <sheetData>
    <row r="1" spans="2:3" ht="4.5" customHeight="1" x14ac:dyDescent="0.25"/>
    <row r="6" spans="2:3" ht="25.5" customHeight="1" x14ac:dyDescent="0.25"/>
    <row r="7" spans="2:3" x14ac:dyDescent="0.25">
      <c r="B7" t="s">
        <v>129</v>
      </c>
    </row>
    <row r="8" spans="2:3" ht="15" customHeight="1" x14ac:dyDescent="0.25">
      <c r="B8" t="s">
        <v>0</v>
      </c>
    </row>
    <row r="9" spans="2:3" x14ac:dyDescent="0.25">
      <c r="B9" t="s">
        <v>130</v>
      </c>
    </row>
    <row r="10" spans="2:3" x14ac:dyDescent="0.25">
      <c r="B10" t="s">
        <v>131</v>
      </c>
      <c r="C10" t="s">
        <v>142</v>
      </c>
    </row>
    <row r="11" spans="2:3" x14ac:dyDescent="0.25">
      <c r="B11" t="s">
        <v>147</v>
      </c>
      <c r="C11">
        <v>10</v>
      </c>
    </row>
  </sheetData>
  <printOptions horizontalCentered="1" verticalCentered="1"/>
  <pageMargins left="3.937007874015748E-2" right="3.937007874015748E-2" top="3.937007874015748E-2" bottom="3.937007874015748E-2" header="0.31496062992125984" footer="0.31496062992125984"/>
  <pageSetup scale="74" fitToWidth="0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C034B-401C-4328-9F57-EEB78B11AD7C}">
  <dimension ref="A1:B8"/>
  <sheetViews>
    <sheetView showGridLines="0" zoomScale="85" zoomScaleNormal="85" zoomScaleSheetLayoutView="100" workbookViewId="0">
      <selection activeCell="B1" sqref="B1:B1048576"/>
    </sheetView>
  </sheetViews>
  <sheetFormatPr baseColWidth="10" defaultRowHeight="15" x14ac:dyDescent="0.25"/>
  <cols>
    <col min="1" max="1" width="59.140625" customWidth="1"/>
    <col min="2" max="2" width="22.140625" customWidth="1"/>
    <col min="3" max="3" width="2.7109375" customWidth="1"/>
    <col min="4" max="4" width="1.42578125" customWidth="1"/>
  </cols>
  <sheetData>
    <row r="1" spans="1:2" x14ac:dyDescent="0.25">
      <c r="A1" t="s">
        <v>85</v>
      </c>
      <c r="B1" t="s">
        <v>142</v>
      </c>
    </row>
    <row r="2" spans="1:2" ht="15" customHeight="1" x14ac:dyDescent="0.25">
      <c r="A2" t="s">
        <v>86</v>
      </c>
      <c r="B2">
        <f t="shared" ref="B2" si="0">SUM(B3:B4)</f>
        <v>10</v>
      </c>
    </row>
    <row r="3" spans="1:2" x14ac:dyDescent="0.25">
      <c r="A3" t="s">
        <v>87</v>
      </c>
      <c r="B3">
        <v>10</v>
      </c>
    </row>
    <row r="4" spans="1:2" x14ac:dyDescent="0.25">
      <c r="A4" t="s">
        <v>88</v>
      </c>
      <c r="B4">
        <v>0</v>
      </c>
    </row>
    <row r="5" spans="1:2" x14ac:dyDescent="0.25">
      <c r="A5" t="s">
        <v>89</v>
      </c>
      <c r="B5">
        <f t="shared" ref="B5" si="1">+SUM(B6:B8)</f>
        <v>44</v>
      </c>
    </row>
    <row r="6" spans="1:2" ht="15" customHeight="1" x14ac:dyDescent="0.25">
      <c r="A6" t="s">
        <v>87</v>
      </c>
      <c r="B6">
        <v>0</v>
      </c>
    </row>
    <row r="7" spans="1:2" ht="15" customHeight="1" x14ac:dyDescent="0.25">
      <c r="A7" t="s">
        <v>88</v>
      </c>
      <c r="B7">
        <v>0</v>
      </c>
    </row>
    <row r="8" spans="1:2" ht="15" customHeight="1" x14ac:dyDescent="0.25">
      <c r="A8" t="s">
        <v>90</v>
      </c>
      <c r="B8">
        <v>44</v>
      </c>
    </row>
  </sheetData>
  <printOptions horizontalCentered="1"/>
  <pageMargins left="0.11811023622047245" right="0.11811023622047245" top="0.15748031496062992" bottom="0.11811023622047245" header="0.31496062992125984" footer="0.31496062992125984"/>
  <pageSetup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BC866-5CB5-4635-A5B1-98B3BAE58D3B}">
  <dimension ref="A1:B5"/>
  <sheetViews>
    <sheetView showGridLines="0" zoomScaleNormal="100" zoomScaleSheetLayoutView="100" workbookViewId="0">
      <selection activeCell="C11" sqref="C11"/>
    </sheetView>
  </sheetViews>
  <sheetFormatPr baseColWidth="10" defaultRowHeight="15" x14ac:dyDescent="0.25"/>
  <cols>
    <col min="1" max="1" width="32.42578125" customWidth="1"/>
    <col min="2" max="2" width="27.5703125" bestFit="1" customWidth="1"/>
    <col min="3" max="3" width="13.42578125" customWidth="1"/>
    <col min="5" max="5" width="1.7109375" customWidth="1"/>
  </cols>
  <sheetData>
    <row r="1" spans="1:2" ht="19.5" x14ac:dyDescent="0.3">
      <c r="A1" t="s">
        <v>26</v>
      </c>
      <c r="B1" t="s">
        <v>162</v>
      </c>
    </row>
    <row r="2" spans="1:2" x14ac:dyDescent="0.25">
      <c r="A2" t="s">
        <v>23</v>
      </c>
      <c r="B2">
        <v>0</v>
      </c>
    </row>
    <row r="3" spans="1:2" x14ac:dyDescent="0.25">
      <c r="A3" t="s">
        <v>91</v>
      </c>
      <c r="B3" s="1">
        <v>0</v>
      </c>
    </row>
    <row r="4" spans="1:2" x14ac:dyDescent="0.25">
      <c r="A4" t="s">
        <v>150</v>
      </c>
      <c r="B4" s="1">
        <v>0</v>
      </c>
    </row>
    <row r="5" spans="1:2" ht="15" customHeight="1" x14ac:dyDescent="0.25">
      <c r="A5" t="s">
        <v>152</v>
      </c>
      <c r="B5">
        <v>0</v>
      </c>
    </row>
  </sheetData>
  <printOptions horizontalCentered="1"/>
  <pageMargins left="0.15748031496062992" right="0.15748031496062992" top="0.74803149606299213" bottom="0.15748031496062992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DB3C4-9C97-4817-87C6-D8BAE7B2DBC8}">
  <dimension ref="A1:B2"/>
  <sheetViews>
    <sheetView showGridLines="0" zoomScaleNormal="100" zoomScaleSheetLayoutView="100" workbookViewId="0">
      <selection activeCell="K32" sqref="K32"/>
    </sheetView>
  </sheetViews>
  <sheetFormatPr baseColWidth="10" defaultRowHeight="15" x14ac:dyDescent="0.25"/>
  <cols>
    <col min="1" max="1" width="46.28515625" customWidth="1"/>
    <col min="2" max="2" width="49" customWidth="1"/>
    <col min="3" max="3" width="6.85546875" customWidth="1"/>
    <col min="4" max="4" width="8.85546875" customWidth="1"/>
  </cols>
  <sheetData>
    <row r="1" spans="1:2" x14ac:dyDescent="0.25">
      <c r="A1" t="s">
        <v>26</v>
      </c>
      <c r="B1" t="s">
        <v>151</v>
      </c>
    </row>
    <row r="2" spans="1:2" x14ac:dyDescent="0.25">
      <c r="A2" t="s">
        <v>23</v>
      </c>
      <c r="B2">
        <v>0</v>
      </c>
    </row>
  </sheetData>
  <printOptions horizontalCentered="1"/>
  <pageMargins left="0.11811023622047245" right="0.11811023622047245" top="0.74803149606299213" bottom="0.15748031496062992" header="0.31496062992125984" footer="0.31496062992125984"/>
  <pageSetup scale="1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245E8-03E1-46F0-8F6E-24B9E7E2FF12}">
  <dimension ref="A1:E3"/>
  <sheetViews>
    <sheetView showGridLines="0" zoomScaleNormal="100" zoomScaleSheetLayoutView="100" workbookViewId="0">
      <selection activeCell="A16" sqref="A16"/>
    </sheetView>
  </sheetViews>
  <sheetFormatPr baseColWidth="10" defaultRowHeight="15" x14ac:dyDescent="0.25"/>
  <cols>
    <col min="1" max="1" width="39.5703125" customWidth="1"/>
    <col min="2" max="2" width="16.85546875" customWidth="1"/>
    <col min="3" max="3" width="23.5703125" customWidth="1"/>
    <col min="4" max="4" width="12.42578125" customWidth="1"/>
    <col min="5" max="5" width="10.28515625" customWidth="1"/>
    <col min="6" max="6" width="1.7109375" customWidth="1"/>
  </cols>
  <sheetData>
    <row r="1" spans="1:5" ht="19.5" x14ac:dyDescent="0.3">
      <c r="A1" t="s">
        <v>27</v>
      </c>
      <c r="B1" t="s">
        <v>159</v>
      </c>
      <c r="C1" t="s">
        <v>160</v>
      </c>
      <c r="D1" t="s">
        <v>77</v>
      </c>
      <c r="E1" t="s">
        <v>153</v>
      </c>
    </row>
    <row r="2" spans="1:5" ht="31.5" customHeight="1" x14ac:dyDescent="0.25">
      <c r="A2" t="s">
        <v>28</v>
      </c>
      <c r="B2">
        <f t="shared" ref="B2:C3" si="0">D2</f>
        <v>9</v>
      </c>
      <c r="C2">
        <f t="shared" si="0"/>
        <v>22</v>
      </c>
      <c r="D2">
        <v>9</v>
      </c>
      <c r="E2">
        <v>22</v>
      </c>
    </row>
    <row r="3" spans="1:5" x14ac:dyDescent="0.25">
      <c r="A3" t="s">
        <v>154</v>
      </c>
      <c r="B3">
        <f t="shared" si="0"/>
        <v>25</v>
      </c>
      <c r="C3">
        <f t="shared" si="0"/>
        <v>60</v>
      </c>
      <c r="D3">
        <v>25</v>
      </c>
      <c r="E3">
        <v>60</v>
      </c>
    </row>
  </sheetData>
  <printOptions horizontalCentered="1"/>
  <pageMargins left="0.11811023622047245" right="0.11811023622047245" top="0.15748031496062992" bottom="0.15748031496062992" header="0.31496062992125984" footer="0.31496062992125984"/>
  <pageSetup scale="6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0A4CF-6B53-4776-8997-3302D132361A}">
  <dimension ref="A1:F3"/>
  <sheetViews>
    <sheetView showGridLines="0" zoomScale="90" zoomScaleNormal="90" zoomScaleSheetLayoutView="90" workbookViewId="0">
      <selection activeCell="E2" sqref="E2"/>
    </sheetView>
  </sheetViews>
  <sheetFormatPr baseColWidth="10" defaultRowHeight="15" x14ac:dyDescent="0.25"/>
  <cols>
    <col min="1" max="1" width="24.42578125" customWidth="1"/>
    <col min="2" max="2" width="23.42578125" bestFit="1" customWidth="1"/>
    <col min="3" max="3" width="19.28515625" customWidth="1"/>
    <col min="4" max="4" width="23.5703125" customWidth="1"/>
    <col min="5" max="5" width="25.5703125" customWidth="1"/>
    <col min="6" max="6" width="20" customWidth="1"/>
    <col min="7" max="7" width="3.5703125" customWidth="1"/>
  </cols>
  <sheetData>
    <row r="1" spans="1:6" ht="18.75" customHeight="1" x14ac:dyDescent="0.25">
      <c r="A1" t="s">
        <v>26</v>
      </c>
      <c r="B1" t="s">
        <v>134</v>
      </c>
      <c r="C1" t="s">
        <v>136</v>
      </c>
      <c r="D1" t="s">
        <v>135</v>
      </c>
    </row>
    <row r="2" spans="1:6" ht="17.25" customHeight="1" x14ac:dyDescent="0.25">
      <c r="D2" t="s">
        <v>137</v>
      </c>
      <c r="E2" t="s">
        <v>149</v>
      </c>
      <c r="F2" t="s">
        <v>138</v>
      </c>
    </row>
    <row r="3" spans="1:6" x14ac:dyDescent="0.25">
      <c r="A3" t="s">
        <v>23</v>
      </c>
      <c r="B3">
        <v>6</v>
      </c>
      <c r="C3">
        <v>242</v>
      </c>
      <c r="D3">
        <v>2</v>
      </c>
      <c r="E3">
        <v>241</v>
      </c>
      <c r="F3">
        <v>240</v>
      </c>
    </row>
  </sheetData>
  <printOptions horizontalCentered="1"/>
  <pageMargins left="0.11811023622047245" right="0.11811023622047245" top="0.74803149606299213" bottom="0.15748031496062992" header="0.31496062992125984" footer="0.11811023622047245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ED2C0-7204-44BA-8B07-D6DD5CCA7165}">
  <dimension ref="B1:C4"/>
  <sheetViews>
    <sheetView showGridLines="0" topLeftCell="B1" zoomScaleNormal="100" zoomScaleSheetLayoutView="100" workbookViewId="0">
      <selection activeCell="I15" sqref="I15:I16"/>
    </sheetView>
  </sheetViews>
  <sheetFormatPr baseColWidth="10" defaultRowHeight="15" x14ac:dyDescent="0.25"/>
  <cols>
    <col min="1" max="1" width="0.7109375" customWidth="1"/>
    <col min="2" max="2" width="30.7109375" customWidth="1"/>
    <col min="3" max="3" width="27.7109375" customWidth="1"/>
  </cols>
  <sheetData>
    <row r="1" spans="2:3" x14ac:dyDescent="0.25">
      <c r="B1" t="s">
        <v>98</v>
      </c>
      <c r="C1" t="s">
        <v>23</v>
      </c>
    </row>
    <row r="2" spans="2:3" x14ac:dyDescent="0.25">
      <c r="B2" t="s">
        <v>99</v>
      </c>
      <c r="C2">
        <f>SUM(C3:C4)</f>
        <v>169507</v>
      </c>
    </row>
    <row r="3" spans="2:3" x14ac:dyDescent="0.25">
      <c r="B3" t="s">
        <v>100</v>
      </c>
      <c r="C3">
        <v>52834</v>
      </c>
    </row>
    <row r="4" spans="2:3" x14ac:dyDescent="0.25">
      <c r="B4" t="s">
        <v>101</v>
      </c>
      <c r="C4">
        <v>116673</v>
      </c>
    </row>
  </sheetData>
  <printOptions horizontalCentered="1"/>
  <pageMargins left="0.11811023622047245" right="0.11811023622047245" top="0.74803149606299213" bottom="0.15748031496062992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7838E-12CF-44C8-BA95-3A8800883539}">
  <dimension ref="B1:M15"/>
  <sheetViews>
    <sheetView showGridLines="0" topLeftCell="B1" zoomScale="85" zoomScaleNormal="85" zoomScaleSheetLayoutView="91" workbookViewId="0">
      <selection activeCell="B14" sqref="B14"/>
    </sheetView>
  </sheetViews>
  <sheetFormatPr baseColWidth="10" defaultRowHeight="15" x14ac:dyDescent="0.25"/>
  <cols>
    <col min="1" max="1" width="0.85546875" customWidth="1"/>
    <col min="2" max="2" width="45.5703125" customWidth="1"/>
    <col min="3" max="3" width="21.7109375" customWidth="1"/>
    <col min="4" max="4" width="18" customWidth="1"/>
    <col min="5" max="5" width="13.5703125" hidden="1" customWidth="1"/>
    <col min="6" max="6" width="8.28515625" hidden="1" customWidth="1"/>
    <col min="7" max="7" width="13.5703125" hidden="1" customWidth="1"/>
    <col min="8" max="8" width="14.140625" hidden="1" customWidth="1"/>
    <col min="9" max="9" width="5.85546875" hidden="1" customWidth="1"/>
    <col min="10" max="10" width="10.7109375" hidden="1" customWidth="1"/>
    <col min="11" max="11" width="11.42578125" hidden="1" customWidth="1"/>
    <col min="12" max="12" width="6.140625" hidden="1" customWidth="1"/>
    <col min="13" max="13" width="11.42578125" hidden="1" customWidth="1"/>
  </cols>
  <sheetData>
    <row r="1" spans="2:9" ht="30" customHeight="1" x14ac:dyDescent="0.25">
      <c r="C1" t="s">
        <v>29</v>
      </c>
      <c r="D1" t="s">
        <v>30</v>
      </c>
      <c r="E1" t="s">
        <v>30</v>
      </c>
      <c r="F1" t="s">
        <v>77</v>
      </c>
      <c r="G1" t="s">
        <v>30</v>
      </c>
      <c r="H1" t="s">
        <v>77</v>
      </c>
      <c r="I1" t="s">
        <v>30</v>
      </c>
    </row>
    <row r="2" spans="2:9" x14ac:dyDescent="0.25">
      <c r="B2" t="s">
        <v>31</v>
      </c>
      <c r="C2">
        <v>424</v>
      </c>
      <c r="D2">
        <v>318</v>
      </c>
    </row>
    <row r="3" spans="2:9" x14ac:dyDescent="0.25">
      <c r="B3" t="s">
        <v>32</v>
      </c>
      <c r="C3">
        <v>721</v>
      </c>
      <c r="D3">
        <v>3879</v>
      </c>
    </row>
    <row r="4" spans="2:9" x14ac:dyDescent="0.25">
      <c r="B4" t="s">
        <v>33</v>
      </c>
      <c r="C4">
        <v>1078</v>
      </c>
      <c r="D4">
        <v>2115</v>
      </c>
    </row>
    <row r="5" spans="2:9" x14ac:dyDescent="0.25">
      <c r="B5" t="s">
        <v>34</v>
      </c>
      <c r="C5">
        <v>7</v>
      </c>
      <c r="D5">
        <v>5</v>
      </c>
    </row>
    <row r="6" spans="2:9" x14ac:dyDescent="0.25">
      <c r="B6" t="s">
        <v>35</v>
      </c>
      <c r="C6">
        <v>84</v>
      </c>
      <c r="D6">
        <v>0</v>
      </c>
    </row>
    <row r="7" spans="2:9" x14ac:dyDescent="0.25">
      <c r="B7" t="s">
        <v>36</v>
      </c>
      <c r="C7">
        <v>120</v>
      </c>
      <c r="D7">
        <v>70</v>
      </c>
    </row>
    <row r="8" spans="2:9" x14ac:dyDescent="0.25">
      <c r="B8" t="s">
        <v>37</v>
      </c>
      <c r="C8">
        <v>23</v>
      </c>
      <c r="D8">
        <v>85</v>
      </c>
    </row>
    <row r="9" spans="2:9" x14ac:dyDescent="0.25">
      <c r="B9" t="s">
        <v>38</v>
      </c>
      <c r="C9">
        <v>796</v>
      </c>
      <c r="D9">
        <v>325</v>
      </c>
    </row>
    <row r="10" spans="2:9" x14ac:dyDescent="0.25">
      <c r="B10" t="s">
        <v>39</v>
      </c>
      <c r="C10">
        <v>244</v>
      </c>
      <c r="D10">
        <v>280</v>
      </c>
    </row>
    <row r="11" spans="2:9" x14ac:dyDescent="0.25">
      <c r="B11" t="s">
        <v>40</v>
      </c>
      <c r="C11">
        <v>44</v>
      </c>
      <c r="D11">
        <v>25</v>
      </c>
    </row>
    <row r="12" spans="2:9" x14ac:dyDescent="0.25">
      <c r="B12" t="s">
        <v>41</v>
      </c>
      <c r="C12">
        <v>25629</v>
      </c>
      <c r="D12">
        <v>2502</v>
      </c>
    </row>
    <row r="13" spans="2:9" x14ac:dyDescent="0.25">
      <c r="B13" t="s">
        <v>42</v>
      </c>
      <c r="C13">
        <v>15370</v>
      </c>
      <c r="D13">
        <v>1486</v>
      </c>
    </row>
    <row r="14" spans="2:9" x14ac:dyDescent="0.25">
      <c r="B14" t="s">
        <v>43</v>
      </c>
      <c r="C14">
        <v>157</v>
      </c>
      <c r="D14">
        <v>504</v>
      </c>
    </row>
    <row r="15" spans="2:9" x14ac:dyDescent="0.25">
      <c r="B15" t="s">
        <v>44</v>
      </c>
      <c r="C15">
        <v>469</v>
      </c>
      <c r="D15">
        <v>866</v>
      </c>
    </row>
  </sheetData>
  <printOptions horizontalCentered="1"/>
  <pageMargins left="0.15748031496062992" right="0.15748031496062992" top="0.39370078740157483" bottom="0.15748031496062992" header="0.31496062992125984" footer="0.31496062992125984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CB4F0-153C-4DC2-B936-EB5DBF679CD9}">
  <dimension ref="A1:B7"/>
  <sheetViews>
    <sheetView showGridLines="0" zoomScaleNormal="100" zoomScaleSheetLayoutView="100" workbookViewId="0">
      <selection activeCell="B10" sqref="B10"/>
    </sheetView>
  </sheetViews>
  <sheetFormatPr baseColWidth="10" defaultRowHeight="15" x14ac:dyDescent="0.25"/>
  <cols>
    <col min="1" max="1" width="22.5703125" customWidth="1"/>
    <col min="2" max="2" width="60" customWidth="1"/>
    <col min="3" max="3" width="3.5703125" customWidth="1"/>
  </cols>
  <sheetData>
    <row r="1" spans="1:2" x14ac:dyDescent="0.25">
      <c r="A1" t="s">
        <v>45</v>
      </c>
      <c r="B1" t="s">
        <v>23</v>
      </c>
    </row>
    <row r="2" spans="1:2" x14ac:dyDescent="0.25">
      <c r="A2" t="s">
        <v>1</v>
      </c>
      <c r="B2">
        <f>SUM(B3:B7)</f>
        <v>41161</v>
      </c>
    </row>
    <row r="3" spans="1:2" x14ac:dyDescent="0.25">
      <c r="A3" t="s">
        <v>46</v>
      </c>
      <c r="B3">
        <v>1835</v>
      </c>
    </row>
    <row r="4" spans="1:2" x14ac:dyDescent="0.25">
      <c r="A4" t="s">
        <v>47</v>
      </c>
      <c r="B4">
        <v>3835</v>
      </c>
    </row>
    <row r="5" spans="1:2" x14ac:dyDescent="0.25">
      <c r="A5" t="s">
        <v>48</v>
      </c>
      <c r="B5">
        <v>9487</v>
      </c>
    </row>
    <row r="6" spans="1:2" x14ac:dyDescent="0.25">
      <c r="A6" t="s">
        <v>49</v>
      </c>
      <c r="B6">
        <v>0</v>
      </c>
    </row>
    <row r="7" spans="1:2" x14ac:dyDescent="0.25">
      <c r="A7" t="s">
        <v>50</v>
      </c>
      <c r="B7">
        <v>26004</v>
      </c>
    </row>
  </sheetData>
  <printOptions horizontalCentered="1"/>
  <pageMargins left="0.15748031496062992" right="0.15748031496062992" top="0.19685039370078741" bottom="0.15748031496062992" header="0.31496062992125984" footer="0.31496062992125984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CA254-EC74-47B1-9149-F2BD233A61DE}">
  <dimension ref="A1:D4"/>
  <sheetViews>
    <sheetView showGridLines="0" zoomScaleNormal="100" zoomScaleSheetLayoutView="85" workbookViewId="0">
      <selection activeCell="D12" sqref="D12"/>
    </sheetView>
  </sheetViews>
  <sheetFormatPr baseColWidth="10" defaultRowHeight="15" x14ac:dyDescent="0.25"/>
  <cols>
    <col min="1" max="1" width="24.7109375" customWidth="1"/>
    <col min="2" max="2" width="21.28515625" customWidth="1"/>
    <col min="3" max="3" width="28" customWidth="1"/>
    <col min="4" max="4" width="28.140625" customWidth="1"/>
    <col min="5" max="5" width="4.140625" customWidth="1"/>
  </cols>
  <sheetData>
    <row r="1" spans="1:4" x14ac:dyDescent="0.25">
      <c r="A1" t="s">
        <v>26</v>
      </c>
      <c r="B1" t="s">
        <v>51</v>
      </c>
      <c r="C1" t="s">
        <v>52</v>
      </c>
      <c r="D1" t="s">
        <v>53</v>
      </c>
    </row>
    <row r="2" spans="1:4" x14ac:dyDescent="0.25">
      <c r="A2" t="s">
        <v>23</v>
      </c>
      <c r="B2" t="s">
        <v>54</v>
      </c>
      <c r="C2">
        <v>0</v>
      </c>
      <c r="D2">
        <v>1</v>
      </c>
    </row>
    <row r="3" spans="1:4" x14ac:dyDescent="0.25">
      <c r="A3" s="1" t="s">
        <v>23</v>
      </c>
      <c r="B3" t="s">
        <v>55</v>
      </c>
      <c r="C3">
        <v>3</v>
      </c>
      <c r="D3">
        <v>1</v>
      </c>
    </row>
    <row r="4" spans="1:4" x14ac:dyDescent="0.25">
      <c r="A4" s="1" t="s">
        <v>23</v>
      </c>
      <c r="B4" t="s">
        <v>56</v>
      </c>
      <c r="C4">
        <v>2</v>
      </c>
      <c r="D4">
        <v>0</v>
      </c>
    </row>
  </sheetData>
  <printOptions horizontalCentered="1"/>
  <pageMargins left="0.15748031496062992" right="0.15748031496062992" top="0.39370078740157483" bottom="0.15748031496062992" header="0.31496062992125984" footer="0.31496062992125984"/>
  <pageSetup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04263-E732-4C6F-B71C-9B0ADA2C6701}">
  <dimension ref="B1:C3"/>
  <sheetViews>
    <sheetView showGridLines="0" topLeftCell="B1" zoomScale="80" zoomScaleNormal="80" zoomScaleSheetLayoutView="100" workbookViewId="0">
      <selection activeCell="B6" sqref="B6"/>
    </sheetView>
  </sheetViews>
  <sheetFormatPr baseColWidth="10" defaultRowHeight="15" x14ac:dyDescent="0.25"/>
  <cols>
    <col min="1" max="1" width="1.28515625" customWidth="1"/>
    <col min="2" max="2" width="40.85546875" customWidth="1"/>
    <col min="3" max="3" width="41" customWidth="1"/>
  </cols>
  <sheetData>
    <row r="1" spans="2:3" x14ac:dyDescent="0.25">
      <c r="B1" t="s">
        <v>57</v>
      </c>
      <c r="C1" t="s">
        <v>23</v>
      </c>
    </row>
    <row r="2" spans="2:3" x14ac:dyDescent="0.25">
      <c r="B2" t="s">
        <v>58</v>
      </c>
      <c r="C2">
        <v>4</v>
      </c>
    </row>
    <row r="3" spans="2:3" x14ac:dyDescent="0.25">
      <c r="B3" t="s">
        <v>25</v>
      </c>
      <c r="C3">
        <v>20</v>
      </c>
    </row>
  </sheetData>
  <printOptions horizontalCentered="1"/>
  <pageMargins left="0.15748031496062992" right="0.15748031496062992" top="0.39370078740157483" bottom="0.15748031496062992" header="0.31496062992125984" footer="0.31496062992125984"/>
  <pageSetup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12400-5623-488B-BAA9-E792DE9F58FB}">
  <dimension ref="A1:C13"/>
  <sheetViews>
    <sheetView showGridLines="0" zoomScaleNormal="100" zoomScaleSheetLayoutView="100" workbookViewId="0">
      <selection activeCell="C5" sqref="C5"/>
    </sheetView>
  </sheetViews>
  <sheetFormatPr baseColWidth="10" defaultRowHeight="15" x14ac:dyDescent="0.25"/>
  <cols>
    <col min="1" max="1" width="8.85546875" customWidth="1"/>
    <col min="2" max="2" width="88.5703125" customWidth="1"/>
    <col min="3" max="3" width="24.28515625" customWidth="1"/>
    <col min="4" max="4" width="6.85546875" customWidth="1"/>
    <col min="5" max="5" width="1.42578125" customWidth="1"/>
  </cols>
  <sheetData>
    <row r="1" spans="1:3" ht="31.5" customHeight="1" x14ac:dyDescent="0.25">
      <c r="A1" t="s">
        <v>59</v>
      </c>
      <c r="B1" t="s">
        <v>60</v>
      </c>
      <c r="C1" t="s">
        <v>61</v>
      </c>
    </row>
    <row r="2" spans="1:3" x14ac:dyDescent="0.25">
      <c r="A2" t="s">
        <v>158</v>
      </c>
      <c r="B2" t="s">
        <v>148</v>
      </c>
      <c r="C2">
        <v>130827842</v>
      </c>
    </row>
    <row r="3" spans="1:3" x14ac:dyDescent="0.25">
      <c r="A3" s="1" t="s">
        <v>158</v>
      </c>
      <c r="B3" t="s">
        <v>92</v>
      </c>
      <c r="C3">
        <v>101562872</v>
      </c>
    </row>
    <row r="4" spans="1:3" x14ac:dyDescent="0.25">
      <c r="A4" s="1" t="s">
        <v>158</v>
      </c>
      <c r="B4" t="s">
        <v>62</v>
      </c>
      <c r="C4">
        <v>101860741</v>
      </c>
    </row>
    <row r="5" spans="1:3" x14ac:dyDescent="0.25">
      <c r="A5" s="1" t="s">
        <v>158</v>
      </c>
      <c r="B5" t="s">
        <v>63</v>
      </c>
      <c r="C5">
        <v>131216234</v>
      </c>
    </row>
    <row r="6" spans="1:3" x14ac:dyDescent="0.25">
      <c r="A6" s="1" t="s">
        <v>158</v>
      </c>
      <c r="B6" t="s">
        <v>78</v>
      </c>
      <c r="C6">
        <v>101025913</v>
      </c>
    </row>
    <row r="7" spans="1:3" x14ac:dyDescent="0.25">
      <c r="A7" s="1" t="s">
        <v>158</v>
      </c>
      <c r="B7" t="s">
        <v>93</v>
      </c>
      <c r="C7">
        <v>101015162</v>
      </c>
    </row>
    <row r="8" spans="1:3" x14ac:dyDescent="0.25">
      <c r="A8" s="1" t="s">
        <v>158</v>
      </c>
      <c r="B8" t="s">
        <v>76</v>
      </c>
      <c r="C8">
        <v>101595282</v>
      </c>
    </row>
    <row r="9" spans="1:3" x14ac:dyDescent="0.25">
      <c r="A9" s="1" t="s">
        <v>158</v>
      </c>
      <c r="B9" t="s">
        <v>94</v>
      </c>
      <c r="C9">
        <v>130276013</v>
      </c>
    </row>
    <row r="10" spans="1:3" x14ac:dyDescent="0.25">
      <c r="A10" s="1" t="s">
        <v>158</v>
      </c>
      <c r="B10" t="s">
        <v>95</v>
      </c>
      <c r="C10">
        <v>101632097</v>
      </c>
    </row>
    <row r="11" spans="1:3" ht="15.75" customHeight="1" x14ac:dyDescent="0.25">
      <c r="A11" s="1" t="s">
        <v>158</v>
      </c>
      <c r="B11" t="s">
        <v>96</v>
      </c>
      <c r="C11">
        <v>130252981</v>
      </c>
    </row>
    <row r="12" spans="1:3" ht="15.75" customHeight="1" x14ac:dyDescent="0.25">
      <c r="A12" s="1" t="s">
        <v>158</v>
      </c>
      <c r="B12" t="s">
        <v>103</v>
      </c>
      <c r="C12">
        <v>131484662</v>
      </c>
    </row>
    <row r="13" spans="1:3" x14ac:dyDescent="0.25">
      <c r="A13" s="1" t="s">
        <v>158</v>
      </c>
      <c r="B13" t="s">
        <v>145</v>
      </c>
      <c r="C13">
        <v>130291861</v>
      </c>
    </row>
  </sheetData>
  <printOptions horizontalCentered="1"/>
  <pageMargins left="0.11811023622047245" right="0.11811023622047245" top="0.74803149606299213" bottom="0.15748031496062992" header="0.31496062992125984" footer="0.31496062992125984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744AC-4FD3-44D6-A17D-766569F0484D}">
  <dimension ref="A1:F2"/>
  <sheetViews>
    <sheetView showGridLines="0" zoomScale="90" zoomScaleNormal="90" zoomScaleSheetLayoutView="106" workbookViewId="0">
      <selection activeCell="D34" sqref="D34"/>
    </sheetView>
  </sheetViews>
  <sheetFormatPr baseColWidth="10" defaultRowHeight="15" x14ac:dyDescent="0.25"/>
  <cols>
    <col min="1" max="1" width="30" customWidth="1"/>
    <col min="2" max="2" width="25.5703125" customWidth="1"/>
    <col min="3" max="3" width="23.85546875" customWidth="1"/>
    <col min="4" max="4" width="23" customWidth="1"/>
    <col min="5" max="5" width="27.28515625" customWidth="1"/>
    <col min="6" max="6" width="31.42578125" customWidth="1"/>
    <col min="7" max="7" width="6.5703125" customWidth="1"/>
    <col min="8" max="8" width="24.42578125" customWidth="1"/>
  </cols>
  <sheetData>
    <row r="1" spans="1:6" ht="45.75" customHeight="1" x14ac:dyDescent="0.25">
      <c r="A1" t="s">
        <v>26</v>
      </c>
      <c r="B1" t="s">
        <v>64</v>
      </c>
      <c r="C1" t="s">
        <v>79</v>
      </c>
      <c r="D1" t="s">
        <v>80</v>
      </c>
      <c r="E1" t="s">
        <v>139</v>
      </c>
      <c r="F1" t="s">
        <v>140</v>
      </c>
    </row>
    <row r="2" spans="1:6" x14ac:dyDescent="0.25">
      <c r="A2" t="s">
        <v>23</v>
      </c>
      <c r="B2">
        <v>0</v>
      </c>
      <c r="C2">
        <v>0</v>
      </c>
      <c r="D2">
        <v>2</v>
      </c>
      <c r="E2">
        <v>0</v>
      </c>
      <c r="F2">
        <v>1</v>
      </c>
    </row>
  </sheetData>
  <printOptions horizontalCentered="1"/>
  <pageMargins left="0.15748031496062992" right="0.15748031496062992" top="0.19685039370078741" bottom="0.15748031496062992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20</vt:i4>
      </vt:variant>
    </vt:vector>
  </HeadingPairs>
  <TitlesOfParts>
    <vt:vector size="40" baseType="lpstr">
      <vt:lpstr>Indice</vt:lpstr>
      <vt:lpstr>SCM.01</vt:lpstr>
      <vt:lpstr>SCM.02</vt:lpstr>
      <vt:lpstr>SCM.03</vt:lpstr>
      <vt:lpstr>SCM.04</vt:lpstr>
      <vt:lpstr>SCM.05</vt:lpstr>
      <vt:lpstr>SCM.06</vt:lpstr>
      <vt:lpstr>SCM.07</vt:lpstr>
      <vt:lpstr>SCM.08</vt:lpstr>
      <vt:lpstr>SCM.09</vt:lpstr>
      <vt:lpstr>SCM.10</vt:lpstr>
      <vt:lpstr>SCM.11</vt:lpstr>
      <vt:lpstr>SCM.12</vt:lpstr>
      <vt:lpstr>SCM.13</vt:lpstr>
      <vt:lpstr>SCM.14</vt:lpstr>
      <vt:lpstr>SCM.15</vt:lpstr>
      <vt:lpstr>SCM.16</vt:lpstr>
      <vt:lpstr>SCM.18</vt:lpstr>
      <vt:lpstr>SCM.19</vt:lpstr>
      <vt:lpstr>SCM.20</vt:lpstr>
      <vt:lpstr>Indice!Área_de_impresión</vt:lpstr>
      <vt:lpstr>SCM.01!Área_de_impresión</vt:lpstr>
      <vt:lpstr>SCM.02!Área_de_impresión</vt:lpstr>
      <vt:lpstr>SCM.03!Área_de_impresión</vt:lpstr>
      <vt:lpstr>SCM.04!Área_de_impresión</vt:lpstr>
      <vt:lpstr>SCM.05!Área_de_impresión</vt:lpstr>
      <vt:lpstr>SCM.06!Área_de_impresión</vt:lpstr>
      <vt:lpstr>SCM.07!Área_de_impresión</vt:lpstr>
      <vt:lpstr>SCM.08!Área_de_impresión</vt:lpstr>
      <vt:lpstr>SCM.09!Área_de_impresión</vt:lpstr>
      <vt:lpstr>SCM.10!Área_de_impresión</vt:lpstr>
      <vt:lpstr>SCM.11!Área_de_impresión</vt:lpstr>
      <vt:lpstr>SCM.12!Área_de_impresión</vt:lpstr>
      <vt:lpstr>SCM.13!Área_de_impresión</vt:lpstr>
      <vt:lpstr>SCM.14!Área_de_impresión</vt:lpstr>
      <vt:lpstr>SCM.15!Área_de_impresión</vt:lpstr>
      <vt:lpstr>SCM.16!Área_de_impresión</vt:lpstr>
      <vt:lpstr>SCM.18!Área_de_impresión</vt:lpstr>
      <vt:lpstr>SCM.19!Área_de_impresión</vt:lpstr>
      <vt:lpstr>SCM.20!Área_de_impresión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2024-04-11T18:51:55Z</dcterms:modified>
</cp:coreProperties>
</file>