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srv\Archivos\Direccion administrativa y financiera\Gerencia Contablididad y Presupuestos\CONTABILIDAD\01-PROCESO CONTABLE\04-PAGINA WEB\01-WEB 2024\03-MARZO\Excel\"/>
    </mc:Choice>
  </mc:AlternateContent>
  <xr:revisionPtr revIDLastSave="0" documentId="13_ncr:1_{1E11EF82-03FC-400B-8ECA-8E0B95893B04}" xr6:coauthVersionLast="36" xr6:coauthVersionMax="36" xr10:uidLastSave="{00000000-0000-0000-0000-000000000000}"/>
  <bookViews>
    <workbookView xWindow="0" yWindow="0" windowWidth="20490" windowHeight="7545" xr2:uid="{EC6FB6BC-EE50-4658-A276-DA30D0B34F83}"/>
  </bookViews>
  <sheets>
    <sheet name="P2 Presupuesto Aprobado-Eje (2" sheetId="1" r:id="rId1"/>
  </sheets>
  <definedNames>
    <definedName name="_xlnm.Print_Area" localSheetId="0">'P2 Presupuesto Aprobado-Eje (2'!$C$1:$R$96</definedName>
    <definedName name="_xlnm.Print_Titles" localSheetId="0">'P2 Presupuesto Aprobado-Eje (2'!$1:$9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0" i="1" l="1"/>
  <c r="R79" i="1" s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R64" i="1"/>
  <c r="R63" i="1"/>
  <c r="E63" i="1"/>
  <c r="D63" i="1"/>
  <c r="R62" i="1"/>
  <c r="R61" i="1"/>
  <c r="R60" i="1"/>
  <c r="R59" i="1"/>
  <c r="R58" i="1"/>
  <c r="R57" i="1"/>
  <c r="R56" i="1"/>
  <c r="R55" i="1"/>
  <c r="R54" i="1"/>
  <c r="Q53" i="1"/>
  <c r="P53" i="1"/>
  <c r="P84" i="1" s="1"/>
  <c r="P10" i="1" s="1"/>
  <c r="O53" i="1"/>
  <c r="N53" i="1"/>
  <c r="M53" i="1"/>
  <c r="L53" i="1"/>
  <c r="L84" i="1" s="1"/>
  <c r="L10" i="1" s="1"/>
  <c r="K53" i="1"/>
  <c r="J53" i="1"/>
  <c r="I53" i="1"/>
  <c r="H53" i="1"/>
  <c r="G53" i="1"/>
  <c r="F53" i="1"/>
  <c r="E53" i="1"/>
  <c r="D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Q37" i="1"/>
  <c r="P37" i="1"/>
  <c r="O37" i="1"/>
  <c r="N37" i="1"/>
  <c r="M37" i="1"/>
  <c r="L37" i="1"/>
  <c r="K37" i="1"/>
  <c r="J37" i="1"/>
  <c r="I37" i="1"/>
  <c r="H37" i="1"/>
  <c r="F37" i="1"/>
  <c r="E37" i="1"/>
  <c r="D37" i="1"/>
  <c r="R36" i="1"/>
  <c r="R35" i="1"/>
  <c r="R33" i="1"/>
  <c r="R32" i="1"/>
  <c r="R31" i="1"/>
  <c r="H27" i="1"/>
  <c r="R29" i="1"/>
  <c r="Q27" i="1"/>
  <c r="P27" i="1"/>
  <c r="O27" i="1"/>
  <c r="N27" i="1"/>
  <c r="M27" i="1"/>
  <c r="L27" i="1"/>
  <c r="K27" i="1"/>
  <c r="J27" i="1"/>
  <c r="I27" i="1"/>
  <c r="F27" i="1"/>
  <c r="E27" i="1"/>
  <c r="D27" i="1"/>
  <c r="R26" i="1"/>
  <c r="R25" i="1"/>
  <c r="R24" i="1"/>
  <c r="R23" i="1"/>
  <c r="G17" i="1"/>
  <c r="R20" i="1"/>
  <c r="R19" i="1"/>
  <c r="R18" i="1"/>
  <c r="F17" i="1"/>
  <c r="Q17" i="1"/>
  <c r="P17" i="1"/>
  <c r="O17" i="1"/>
  <c r="N17" i="1"/>
  <c r="M17" i="1"/>
  <c r="L17" i="1"/>
  <c r="K17" i="1"/>
  <c r="J17" i="1"/>
  <c r="I17" i="1"/>
  <c r="E17" i="1"/>
  <c r="D17" i="1"/>
  <c r="R16" i="1"/>
  <c r="G11" i="1"/>
  <c r="R15" i="1"/>
  <c r="R14" i="1"/>
  <c r="H11" i="1"/>
  <c r="Q11" i="1"/>
  <c r="P11" i="1"/>
  <c r="O11" i="1"/>
  <c r="N11" i="1"/>
  <c r="M11" i="1"/>
  <c r="L11" i="1"/>
  <c r="K11" i="1"/>
  <c r="J11" i="1"/>
  <c r="I11" i="1"/>
  <c r="E11" i="1"/>
  <c r="D11" i="1"/>
  <c r="K84" i="1" l="1"/>
  <c r="K10" i="1" s="1"/>
  <c r="N84" i="1"/>
  <c r="N10" i="1" s="1"/>
  <c r="I84" i="1"/>
  <c r="I10" i="1" s="1"/>
  <c r="Q84" i="1"/>
  <c r="Q10" i="1" s="1"/>
  <c r="O84" i="1"/>
  <c r="O10" i="1" s="1"/>
  <c r="J84" i="1"/>
  <c r="J10" i="1" s="1"/>
  <c r="M84" i="1"/>
  <c r="M10" i="1" s="1"/>
  <c r="R53" i="1"/>
  <c r="D84" i="1"/>
  <c r="D10" i="1" s="1"/>
  <c r="E84" i="1"/>
  <c r="E10" i="1" s="1"/>
  <c r="R12" i="1"/>
  <c r="R13" i="1"/>
  <c r="R22" i="1"/>
  <c r="R28" i="1"/>
  <c r="R34" i="1"/>
  <c r="H17" i="1"/>
  <c r="H84" i="1" s="1"/>
  <c r="H10" i="1" s="1"/>
  <c r="R21" i="1"/>
  <c r="R17" i="1" s="1"/>
  <c r="R30" i="1"/>
  <c r="R37" i="1"/>
  <c r="G27" i="1"/>
  <c r="F11" i="1"/>
  <c r="F84" i="1" s="1"/>
  <c r="F10" i="1" s="1"/>
  <c r="G37" i="1"/>
  <c r="R27" i="1" l="1"/>
  <c r="R11" i="1"/>
  <c r="R84" i="1"/>
  <c r="G84" i="1"/>
  <c r="G10" i="1" s="1"/>
  <c r="R10" i="1" s="1"/>
</calcChain>
</file>

<file path=xl/sharedStrings.xml><?xml version="1.0" encoding="utf-8"?>
<sst xmlns="http://schemas.openxmlformats.org/spreadsheetml/2006/main" count="101" uniqueCount="101">
  <si>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</si>
  <si>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</si>
  <si>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</si>
  <si>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</si>
  <si>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</si>
  <si>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</si>
  <si>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</si>
  <si>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</si>
  <si>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</si>
  <si>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</si>
  <si>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</si>
  <si>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</si>
  <si>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</si>
  <si>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</si>
  <si>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</si>
  <si>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</si>
  <si>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</si>
  <si>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</si>
  <si>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</si>
  <si>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</si>
  <si>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</si>
  <si>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</si>
  <si>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</si>
  <si>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</si>
  <si>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</si>
  <si>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</si>
  <si>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</si>
  <si>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</si>
  <si>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</si>
  <si>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</si>
  <si>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</si>
  <si>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</si>
  <si>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</si>
  <si>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</si>
  <si>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</si>
  <si>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</si>
  <si>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</si>
  <si>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</si>
  <si>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</si>
  <si>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</si>
  <si>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</si>
  <si>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</si>
  <si>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</si>
  <si>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</si>
  <si>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</si>
  <si>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</si>
  <si>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</si>
  <si>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</si>
  <si>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</si>
  <si>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</si>
  <si>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</si>
  <si>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</si>
  <si>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</si>
  <si>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</si>
  <si>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</si>
  <si>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</si>
  <si>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</si>
  <si>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</si>
  <si>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</si>
  <si>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</si>
  <si>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</si>
  <si>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</si>
  <si>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</si>
  <si>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</si>
  <si>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</si>
  <si>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</si>
  <si>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</si>
  <si>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</si>
  <si>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</si>
  <si>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</si>
  <si>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</si>
  <si>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</si>
  <si>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</si>
  <si>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</si>
  <si>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</si>
  <si>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</si>
  <si>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</si>
  <si>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</si>
  <si>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</si>
  <si>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</si>
  <si>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</si>
  <si>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</si>
  <si>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</si>
  <si>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</si>
  <si>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</si>
  <si>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</si>
  <si>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</si>
  <si>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</si>
  <si>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</si>
  <si>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</si>
  <si>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</si>
  <si>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</si>
  <si>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</si>
  <si>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</si>
  <si>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</si>
  <si>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Lic. Luis Brea</t>
  </si>
  <si>
    <t>Lic. Dario Pereyra</t>
  </si>
  <si>
    <t>Director Financiero</t>
  </si>
  <si>
    <t>Contralor</t>
  </si>
  <si>
    <t xml:space="preserve">                                            Dr. Jesús Feris Iglesias</t>
  </si>
  <si>
    <t xml:space="preserve">                                 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</si>
</sst>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_-;_-@_-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1" applyFont="1"/>
    <xf numFmtId="3" fontId="0" fillId="0" borderId="0" xfId="0" applyNumberFormat="1"/>
    <xf numFmtId="43" fontId="0" fillId="0" borderId="0" xfId="0" applyNumberFormat="1"/>
    <xf numFmtId="3" fontId="7" fillId="3" borderId="6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41" fontId="8" fillId="0" borderId="9" xfId="1" applyNumberFormat="1" applyFont="1" applyBorder="1"/>
    <xf numFmtId="41" fontId="5" fillId="0" borderId="9" xfId="1" applyNumberFormat="1" applyFont="1" applyBorder="1"/>
    <xf numFmtId="0" fontId="8" fillId="0" borderId="9" xfId="0" applyFont="1" applyBorder="1" applyAlignment="1">
      <alignment horizontal="left" indent="1"/>
    </xf>
    <xf numFmtId="0" fontId="3" fillId="0" borderId="0" xfId="0" applyFont="1"/>
    <xf numFmtId="0" fontId="5" fillId="0" borderId="9" xfId="0" applyFont="1" applyBorder="1" applyAlignment="1">
      <alignment horizontal="left" indent="2"/>
    </xf>
    <xf numFmtId="165" fontId="8" fillId="0" borderId="9" xfId="1" applyNumberFormat="1" applyFont="1" applyBorder="1"/>
    <xf numFmtId="165" fontId="5" fillId="0" borderId="9" xfId="1" applyNumberFormat="1" applyFont="1" applyBorder="1"/>
    <xf numFmtId="0" fontId="8" fillId="0" borderId="9" xfId="0" applyFont="1" applyFill="1" applyBorder="1" applyAlignment="1">
      <alignment horizontal="left" indent="1"/>
    </xf>
    <xf numFmtId="165" fontId="8" fillId="0" borderId="9" xfId="1" applyNumberFormat="1" applyFont="1" applyFill="1" applyBorder="1"/>
    <xf numFmtId="41" fontId="8" fillId="0" borderId="9" xfId="1" applyNumberFormat="1" applyFont="1" applyFill="1" applyBorder="1"/>
    <xf numFmtId="0" fontId="3" fillId="0" borderId="0" xfId="0" applyFont="1" applyFill="1"/>
    <xf numFmtId="0" fontId="5" fillId="0" borderId="9" xfId="0" applyFont="1" applyFill="1" applyBorder="1" applyAlignment="1">
      <alignment horizontal="left" indent="2"/>
    </xf>
    <xf numFmtId="3" fontId="5" fillId="0" borderId="9" xfId="1" applyNumberFormat="1" applyFont="1" applyFill="1" applyBorder="1"/>
    <xf numFmtId="0" fontId="0" fillId="0" borderId="0" xfId="0" applyFill="1"/>
    <xf numFmtId="3" fontId="8" fillId="0" borderId="9" xfId="1" applyNumberFormat="1" applyFont="1" applyFill="1" applyBorder="1"/>
    <xf numFmtId="3" fontId="8" fillId="0" borderId="9" xfId="1" applyNumberFormat="1" applyFont="1" applyBorder="1"/>
    <xf numFmtId="3" fontId="5" fillId="0" borderId="9" xfId="1" applyNumberFormat="1" applyFont="1" applyBorder="1"/>
    <xf numFmtId="0" fontId="7" fillId="2" borderId="9" xfId="0" applyFont="1" applyFill="1" applyBorder="1" applyAlignment="1">
      <alignment vertical="center"/>
    </xf>
    <xf numFmtId="3" fontId="7" fillId="2" borderId="9" xfId="0" applyNumberFormat="1" applyFont="1" applyFill="1" applyBorder="1"/>
    <xf numFmtId="166" fontId="7" fillId="2" borderId="9" xfId="0" applyNumberFormat="1" applyFont="1" applyFill="1" applyBorder="1"/>
    <xf numFmtId="0" fontId="9" fillId="0" borderId="0" xfId="0" applyFont="1"/>
    <xf numFmtId="3" fontId="9" fillId="0" borderId="0" xfId="0" applyNumberFormat="1" applyFont="1"/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3" fontId="7" fillId="2" borderId="2" xfId="1" applyNumberFormat="1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>
          <a:extLst>
            <a:ext uri="{FF2B5EF4-FFF2-40B4-BE49-F238E27FC236}">
              <a16:creationId xmlns:a16="http://schemas.microsoft.com/office/drawing/2014/main" id="{059FF00C-9A4C-4858-9F25-C315428DB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1875351</xdr:colOff>
      <xdr:row>90</xdr:row>
      <xdr:rowOff>3534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B55FE38-578A-46B0-96C5-6E9848897363}"/>
            </a:ext>
          </a:extLst>
        </xdr:cNvPr>
        <xdr:cNvCxnSpPr/>
      </xdr:nvCxnSpPr>
      <xdr:spPr>
        <a:xfrm flipV="1">
          <a:off x="1009650" y="18345150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2962275</xdr:colOff>
      <xdr:row>92</xdr:row>
      <xdr:rowOff>180975</xdr:rowOff>
    </xdr:from>
    <xdr:to>
      <xdr:col>2</xdr:col>
      <xdr:colOff>4837626</xdr:colOff>
      <xdr:row>92</xdr:row>
      <xdr:rowOff>184509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DD5FCB8-E1DA-4CAE-9962-8AE52B28F55C}"/>
            </a:ext>
          </a:extLst>
        </xdr:cNvPr>
        <xdr:cNvCxnSpPr/>
      </xdr:nvCxnSpPr>
      <xdr:spPr>
        <a:xfrm flipV="1">
          <a:off x="3971925" y="19002375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4</xdr:col>
      <xdr:colOff>7115175</xdr:colOff>
      <xdr:row>90</xdr:row>
      <xdr:rowOff>9525</xdr:rowOff>
    </xdr:from>
    <xdr:to>
      <xdr:col>6</xdr:col>
      <xdr:colOff>675201</xdr:colOff>
      <xdr:row>90</xdr:row>
      <xdr:rowOff>13059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0A5624E-1A68-4BA0-9CEA-16ACF747BFAB}"/>
            </a:ext>
          </a:extLst>
        </xdr:cNvPr>
        <xdr:cNvCxnSpPr/>
      </xdr:nvCxnSpPr>
      <xdr:spPr>
        <a:xfrm flipV="1">
          <a:off x="8429625" y="18354675"/>
          <a:ext cx="1694376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E6B7-AAED-49C2-AD73-F2F47B1E35BB}">
  <sheetPr>
    <tabColor theme="4" tint="-0.249977111117893"/>
  </sheetPr>
  <dimension ref="C3:R96"/>
  <sheetViews>
    <sheetView showGridLines="0" tabSelected="1" zoomScale="80" zoomScaleNormal="80" workbookViewId="0">
      <pane xSplit="3" ySplit="10" topLeftCell="G11" activePane="bottomRight" state="frozen"/>
      <selection pane="topRight" activeCell="D1" sqref="D1"/>
      <selection pane="bottomLeft" activeCell="A11" sqref="A11"/>
      <selection pane="bottomRight" activeCell="T19" sqref="T19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2" customWidth="1"/>
    <col min="5" max="5" width="16.7109375" style="2" hidden="1" customWidth="1"/>
    <col min="6" max="6" width="15.28515625" style="2" customWidth="1"/>
    <col min="7" max="7" width="17" style="2" customWidth="1"/>
    <col min="8" max="8" width="15.140625" style="2" customWidth="1"/>
    <col min="9" max="9" width="16.140625" style="2" hidden="1" customWidth="1"/>
    <col min="10" max="10" width="15.140625" style="2" hidden="1" customWidth="1"/>
    <col min="11" max="11" width="16.140625" style="2" hidden="1" customWidth="1"/>
    <col min="12" max="12" width="15.7109375" style="2" hidden="1" customWidth="1"/>
    <col min="13" max="13" width="15.42578125" style="2" hidden="1" customWidth="1"/>
    <col min="14" max="14" width="16.7109375" hidden="1" customWidth="1"/>
    <col min="15" max="15" width="16.85546875" hidden="1" customWidth="1"/>
    <col min="16" max="16" width="17" hidden="1" customWidth="1"/>
    <col min="17" max="17" width="17.85546875" hidden="1" customWidth="1"/>
    <col min="18" max="18" width="17.28515625" customWidth="1"/>
  </cols>
  <sheetData>
    <row r="3" spans="3:18" ht="28.5" customHeight="1" x14ac:dyDescent="0.25">
      <c r="C3" s="33" t="s">
        <v>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3:18" ht="15.75" x14ac:dyDescent="0.25">
      <c r="C4" s="35">
        <v>2024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3:18" ht="15.75" customHeight="1" x14ac:dyDescent="0.25">
      <c r="C5" s="37" t="s">
        <v>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3:18" ht="15.75" customHeight="1" x14ac:dyDescent="0.25">
      <c r="C6" s="38" t="s">
        <v>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8" spans="3:18" ht="25.5" customHeight="1" x14ac:dyDescent="0.25">
      <c r="C8" s="39" t="s">
        <v>3</v>
      </c>
      <c r="D8" s="41" t="s">
        <v>4</v>
      </c>
      <c r="E8" s="41" t="s">
        <v>5</v>
      </c>
      <c r="F8" s="43" t="s">
        <v>6</v>
      </c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5"/>
    </row>
    <row r="9" spans="3:18" ht="15.75" x14ac:dyDescent="0.25">
      <c r="C9" s="40"/>
      <c r="D9" s="42"/>
      <c r="E9" s="42"/>
      <c r="F9" s="4" t="s">
        <v>7</v>
      </c>
      <c r="G9" s="4" t="s">
        <v>8</v>
      </c>
      <c r="H9" s="4" t="s">
        <v>9</v>
      </c>
      <c r="I9" s="4" t="s">
        <v>10</v>
      </c>
      <c r="J9" s="5" t="s">
        <v>11</v>
      </c>
      <c r="K9" s="4" t="s">
        <v>12</v>
      </c>
      <c r="L9" s="5" t="s">
        <v>13</v>
      </c>
      <c r="M9" s="4" t="s">
        <v>14</v>
      </c>
      <c r="N9" s="6" t="s">
        <v>15</v>
      </c>
      <c r="O9" s="6" t="s">
        <v>16</v>
      </c>
      <c r="P9" s="6" t="s">
        <v>17</v>
      </c>
      <c r="Q9" s="7" t="s">
        <v>18</v>
      </c>
      <c r="R9" s="6" t="s">
        <v>19</v>
      </c>
    </row>
    <row r="10" spans="3:18" ht="15.75" x14ac:dyDescent="0.25">
      <c r="C10" s="8" t="s">
        <v>20</v>
      </c>
      <c r="D10" s="9">
        <f>+D84</f>
        <v>1461069058</v>
      </c>
      <c r="E10" s="10">
        <f>+E84</f>
        <v>0</v>
      </c>
      <c r="F10" s="9">
        <f>+F84</f>
        <v>96247865.497999996</v>
      </c>
      <c r="G10" s="9">
        <f>+G84</f>
        <v>90148694.75</v>
      </c>
      <c r="H10" s="9">
        <f>+H84</f>
        <v>77391302.390000001</v>
      </c>
      <c r="I10" s="9">
        <f t="shared" ref="I10:Q10" si="0">+I84</f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0</v>
      </c>
      <c r="Q10" s="9">
        <f t="shared" si="0"/>
        <v>0</v>
      </c>
      <c r="R10" s="9">
        <f>SUM(F10:Q10)</f>
        <v>263787862.63800001</v>
      </c>
    </row>
    <row r="11" spans="3:18" s="12" customFormat="1" ht="15.75" x14ac:dyDescent="0.25">
      <c r="C11" s="11" t="s">
        <v>21</v>
      </c>
      <c r="D11" s="9">
        <f t="shared" ref="D11" si="1">SUM(D12:D16)</f>
        <v>865969331</v>
      </c>
      <c r="E11" s="9">
        <f>SUM(E12:E16)</f>
        <v>0</v>
      </c>
      <c r="F11" s="9">
        <f>SUM(F12:F16)</f>
        <v>40991709.989999995</v>
      </c>
      <c r="G11" s="9">
        <f>SUM(G12:G16)</f>
        <v>42008546.469999999</v>
      </c>
      <c r="H11" s="9">
        <f>SUM(H12:H16)</f>
        <v>40668923.049999997</v>
      </c>
      <c r="I11" s="9">
        <f t="shared" ref="I11:Q11" si="2">SUM(I12:I16)</f>
        <v>0</v>
      </c>
      <c r="J11" s="9">
        <f t="shared" si="2"/>
        <v>0</v>
      </c>
      <c r="K11" s="9">
        <f t="shared" si="2"/>
        <v>0</v>
      </c>
      <c r="L11" s="9">
        <f t="shared" si="2"/>
        <v>0</v>
      </c>
      <c r="M11" s="9">
        <f t="shared" si="2"/>
        <v>0</v>
      </c>
      <c r="N11" s="9">
        <f t="shared" si="2"/>
        <v>0</v>
      </c>
      <c r="O11" s="9">
        <f t="shared" si="2"/>
        <v>0</v>
      </c>
      <c r="P11" s="9">
        <f t="shared" si="2"/>
        <v>0</v>
      </c>
      <c r="Q11" s="9">
        <f t="shared" si="2"/>
        <v>0</v>
      </c>
      <c r="R11" s="9">
        <f>SUM(R12:R16)</f>
        <v>123669179.50999999</v>
      </c>
    </row>
    <row r="12" spans="3:18" ht="15.75" x14ac:dyDescent="0.25">
      <c r="C12" s="13" t="s">
        <v>22</v>
      </c>
      <c r="D12" s="10">
        <v>512769331.00000006</v>
      </c>
      <c r="E12" s="10">
        <v>0</v>
      </c>
      <c r="F12" s="10">
        <v>30300610.800000001</v>
      </c>
      <c r="G12" s="10">
        <v>30389064.469999999</v>
      </c>
      <c r="H12" s="10">
        <v>30472900.75</v>
      </c>
      <c r="I12" s="10"/>
      <c r="J12" s="10"/>
      <c r="K12" s="10"/>
      <c r="L12" s="10"/>
      <c r="M12" s="10"/>
      <c r="N12" s="10"/>
      <c r="O12" s="10"/>
      <c r="P12" s="10"/>
      <c r="Q12" s="10"/>
      <c r="R12" s="10">
        <f>SUM(F12:Q12)</f>
        <v>91162576.019999996</v>
      </c>
    </row>
    <row r="13" spans="3:18" ht="15.75" x14ac:dyDescent="0.25">
      <c r="C13" s="13" t="s">
        <v>23</v>
      </c>
      <c r="D13" s="10">
        <v>180100000</v>
      </c>
      <c r="E13" s="10">
        <v>0</v>
      </c>
      <c r="F13" s="10">
        <v>2999724.8200000003</v>
      </c>
      <c r="G13" s="10">
        <v>3565099.9600000009</v>
      </c>
      <c r="H13" s="10">
        <v>3140120.3600000013</v>
      </c>
      <c r="I13" s="10"/>
      <c r="J13" s="10"/>
      <c r="K13" s="10"/>
      <c r="L13" s="10"/>
      <c r="M13" s="10"/>
      <c r="N13" s="10"/>
      <c r="O13" s="10"/>
      <c r="P13" s="10"/>
      <c r="Q13" s="10"/>
      <c r="R13" s="10">
        <f>SUM(F13:Q13)</f>
        <v>9704945.1400000025</v>
      </c>
    </row>
    <row r="14" spans="3:18" ht="15.75" x14ac:dyDescent="0.25">
      <c r="C14" s="13" t="s">
        <v>24</v>
      </c>
      <c r="D14" s="10">
        <v>3500000</v>
      </c>
      <c r="E14" s="10">
        <v>0</v>
      </c>
      <c r="F14" s="10">
        <v>0</v>
      </c>
      <c r="G14" s="10">
        <v>57000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f t="shared" ref="R14:R16" si="3">SUM(F14:Q14)</f>
        <v>57000</v>
      </c>
    </row>
    <row r="15" spans="3:18" ht="15.75" x14ac:dyDescent="0.25">
      <c r="C15" s="13" t="s">
        <v>25</v>
      </c>
      <c r="D15" s="10">
        <v>117200000</v>
      </c>
      <c r="E15" s="10">
        <v>0</v>
      </c>
      <c r="F15" s="10">
        <v>3408754.2799999965</v>
      </c>
      <c r="G15" s="10">
        <v>3689838.379999998</v>
      </c>
      <c r="H15" s="10">
        <v>2721754.4700000016</v>
      </c>
      <c r="I15" s="10"/>
      <c r="J15" s="10"/>
      <c r="K15" s="10"/>
      <c r="L15" s="10"/>
      <c r="M15" s="10"/>
      <c r="N15" s="10"/>
      <c r="O15" s="10"/>
      <c r="P15" s="10"/>
      <c r="Q15" s="10"/>
      <c r="R15" s="10">
        <f t="shared" si="3"/>
        <v>9820347.1299999952</v>
      </c>
    </row>
    <row r="16" spans="3:18" ht="15.75" x14ac:dyDescent="0.25">
      <c r="C16" s="13" t="s">
        <v>26</v>
      </c>
      <c r="D16" s="10">
        <v>52400000</v>
      </c>
      <c r="E16" s="10">
        <v>0</v>
      </c>
      <c r="F16" s="10">
        <v>4282620.09</v>
      </c>
      <c r="G16" s="10">
        <v>4307543.66</v>
      </c>
      <c r="H16" s="10">
        <v>4334147.47</v>
      </c>
      <c r="I16" s="10"/>
      <c r="J16" s="10"/>
      <c r="K16" s="10"/>
      <c r="L16" s="10"/>
      <c r="M16" s="10"/>
      <c r="N16" s="10"/>
      <c r="O16" s="10"/>
      <c r="P16" s="10"/>
      <c r="Q16" s="10"/>
      <c r="R16" s="10">
        <f t="shared" si="3"/>
        <v>12924311.219999999</v>
      </c>
    </row>
    <row r="17" spans="3:18" ht="15.75" x14ac:dyDescent="0.25">
      <c r="C17" s="11" t="s">
        <v>27</v>
      </c>
      <c r="D17" s="14">
        <f>SUM(D18:D26)</f>
        <v>234742569</v>
      </c>
      <c r="E17" s="15">
        <f>SUM(E18:E26)</f>
        <v>0</v>
      </c>
      <c r="F17" s="14">
        <f>SUM(F18:F26)</f>
        <v>16073578.060000001</v>
      </c>
      <c r="G17" s="14">
        <f t="shared" ref="G17:Q17" si="4">SUM(G18:G26)</f>
        <v>11655509.890000001</v>
      </c>
      <c r="H17" s="14">
        <f t="shared" si="4"/>
        <v>14459855.1</v>
      </c>
      <c r="I17" s="14">
        <f t="shared" si="4"/>
        <v>0</v>
      </c>
      <c r="J17" s="14">
        <f t="shared" si="4"/>
        <v>0</v>
      </c>
      <c r="K17" s="14">
        <f t="shared" si="4"/>
        <v>0</v>
      </c>
      <c r="L17" s="14">
        <f t="shared" si="4"/>
        <v>0</v>
      </c>
      <c r="M17" s="14">
        <f t="shared" si="4"/>
        <v>0</v>
      </c>
      <c r="N17" s="14">
        <f t="shared" si="4"/>
        <v>0</v>
      </c>
      <c r="O17" s="14">
        <f t="shared" si="4"/>
        <v>0</v>
      </c>
      <c r="P17" s="14">
        <f t="shared" si="4"/>
        <v>0</v>
      </c>
      <c r="Q17" s="14">
        <f t="shared" si="4"/>
        <v>0</v>
      </c>
      <c r="R17" s="14">
        <f>SUM(R18:R26)</f>
        <v>42188943.049999997</v>
      </c>
    </row>
    <row r="18" spans="3:18" ht="15.75" x14ac:dyDescent="0.25">
      <c r="C18" s="13" t="s">
        <v>28</v>
      </c>
      <c r="D18" s="10">
        <v>23594000</v>
      </c>
      <c r="E18" s="10">
        <v>0</v>
      </c>
      <c r="F18" s="10">
        <v>3525942.98</v>
      </c>
      <c r="G18" s="10">
        <v>1973356.04</v>
      </c>
      <c r="H18" s="10">
        <v>2118705.7999999998</v>
      </c>
      <c r="I18" s="10"/>
      <c r="J18" s="10"/>
      <c r="K18" s="10"/>
      <c r="L18" s="10"/>
      <c r="M18" s="10"/>
      <c r="N18" s="10"/>
      <c r="O18" s="10"/>
      <c r="P18" s="10"/>
      <c r="Q18" s="10"/>
      <c r="R18" s="10">
        <f>SUM(F18:Q18)</f>
        <v>7618004.8199999994</v>
      </c>
    </row>
    <row r="19" spans="3:18" ht="15.75" x14ac:dyDescent="0.25">
      <c r="C19" s="13" t="s">
        <v>29</v>
      </c>
      <c r="D19" s="10">
        <v>61000000</v>
      </c>
      <c r="E19" s="10">
        <v>0</v>
      </c>
      <c r="F19" s="10">
        <v>4563900.16</v>
      </c>
      <c r="G19" s="10">
        <v>3132900</v>
      </c>
      <c r="H19" s="10">
        <v>295000</v>
      </c>
      <c r="I19" s="10"/>
      <c r="J19" s="10"/>
      <c r="K19" s="10"/>
      <c r="L19" s="10"/>
      <c r="M19" s="10"/>
      <c r="N19" s="10"/>
      <c r="O19" s="10"/>
      <c r="P19" s="10"/>
      <c r="Q19" s="10"/>
      <c r="R19" s="10">
        <f t="shared" ref="R19:R36" si="5">SUM(F19:Q19)</f>
        <v>7991800.1600000001</v>
      </c>
    </row>
    <row r="20" spans="3:18" ht="15.75" x14ac:dyDescent="0.25">
      <c r="C20" s="13" t="s">
        <v>30</v>
      </c>
      <c r="D20" s="10">
        <v>5720000</v>
      </c>
      <c r="E20" s="10">
        <v>0</v>
      </c>
      <c r="F20" s="10">
        <v>171372.64</v>
      </c>
      <c r="G20" s="10">
        <v>201937.5</v>
      </c>
      <c r="H20" s="10">
        <v>26632.5</v>
      </c>
      <c r="I20" s="10"/>
      <c r="J20" s="10"/>
      <c r="K20" s="10"/>
      <c r="L20" s="10"/>
      <c r="M20" s="10"/>
      <c r="N20" s="10"/>
      <c r="O20" s="10"/>
      <c r="P20" s="10"/>
      <c r="Q20" s="10"/>
      <c r="R20" s="10">
        <f t="shared" si="5"/>
        <v>399942.64</v>
      </c>
    </row>
    <row r="21" spans="3:18" ht="15.75" x14ac:dyDescent="0.25">
      <c r="C21" s="13" t="s">
        <v>31</v>
      </c>
      <c r="D21" s="10">
        <v>12084000</v>
      </c>
      <c r="E21" s="10">
        <v>0</v>
      </c>
      <c r="F21" s="10">
        <v>504000</v>
      </c>
      <c r="G21" s="10">
        <v>17252</v>
      </c>
      <c r="H21" s="10">
        <v>756000</v>
      </c>
      <c r="I21" s="10"/>
      <c r="J21" s="10"/>
      <c r="K21" s="10"/>
      <c r="L21" s="10"/>
      <c r="M21" s="10"/>
      <c r="N21" s="10"/>
      <c r="O21" s="10"/>
      <c r="P21" s="10"/>
      <c r="Q21" s="10"/>
      <c r="R21" s="10">
        <f t="shared" si="5"/>
        <v>1277252</v>
      </c>
    </row>
    <row r="22" spans="3:18" ht="15.75" x14ac:dyDescent="0.25">
      <c r="C22" s="13" t="s">
        <v>32</v>
      </c>
      <c r="D22" s="10">
        <v>26000000</v>
      </c>
      <c r="E22" s="10">
        <v>0</v>
      </c>
      <c r="F22" s="10">
        <v>1345031.54</v>
      </c>
      <c r="G22" s="10">
        <v>1132886.32</v>
      </c>
      <c r="H22" s="10">
        <v>1662143.92</v>
      </c>
      <c r="I22" s="10"/>
      <c r="J22" s="10"/>
      <c r="K22" s="10"/>
      <c r="L22" s="10"/>
      <c r="M22" s="10"/>
      <c r="N22" s="10"/>
      <c r="O22" s="10"/>
      <c r="P22" s="10"/>
      <c r="Q22" s="10"/>
      <c r="R22" s="10">
        <f t="shared" si="5"/>
        <v>4140061.7800000003</v>
      </c>
    </row>
    <row r="23" spans="3:18" ht="15.75" x14ac:dyDescent="0.25">
      <c r="C23" s="13" t="s">
        <v>33</v>
      </c>
      <c r="D23" s="10">
        <v>22516265</v>
      </c>
      <c r="E23" s="10">
        <v>0</v>
      </c>
      <c r="F23" s="10">
        <v>1920557.4500000002</v>
      </c>
      <c r="G23" s="10">
        <v>1945405.58</v>
      </c>
      <c r="H23" s="10">
        <v>1982285.1800000002</v>
      </c>
      <c r="I23" s="10"/>
      <c r="J23" s="10"/>
      <c r="K23" s="10"/>
      <c r="L23" s="10"/>
      <c r="M23" s="10"/>
      <c r="N23" s="10"/>
      <c r="O23" s="10"/>
      <c r="P23" s="10"/>
      <c r="Q23" s="10"/>
      <c r="R23" s="10">
        <f t="shared" si="5"/>
        <v>5848248.2100000009</v>
      </c>
    </row>
    <row r="24" spans="3:18" ht="15.75" x14ac:dyDescent="0.25">
      <c r="C24" s="13" t="s">
        <v>34</v>
      </c>
      <c r="D24" s="10">
        <v>10426304</v>
      </c>
      <c r="E24" s="10">
        <v>0</v>
      </c>
      <c r="F24" s="10">
        <v>648500.04999999993</v>
      </c>
      <c r="G24" s="10">
        <v>245606.1</v>
      </c>
      <c r="H24" s="10">
        <v>141892.34</v>
      </c>
      <c r="I24" s="10"/>
      <c r="J24" s="10"/>
      <c r="K24" s="10"/>
      <c r="L24" s="10"/>
      <c r="M24" s="10"/>
      <c r="N24" s="10"/>
      <c r="O24" s="10"/>
      <c r="P24" s="10"/>
      <c r="Q24" s="10"/>
      <c r="R24" s="10">
        <f t="shared" si="5"/>
        <v>1035998.4899999999</v>
      </c>
    </row>
    <row r="25" spans="3:18" ht="15.75" x14ac:dyDescent="0.25">
      <c r="C25" s="13" t="s">
        <v>35</v>
      </c>
      <c r="D25" s="10">
        <v>63402000</v>
      </c>
      <c r="E25" s="10"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>
        <f t="shared" si="5"/>
        <v>0</v>
      </c>
    </row>
    <row r="26" spans="3:18" ht="15.75" x14ac:dyDescent="0.25">
      <c r="C26" s="13" t="s">
        <v>36</v>
      </c>
      <c r="D26" s="10">
        <v>10000000</v>
      </c>
      <c r="E26" s="10">
        <v>0</v>
      </c>
      <c r="F26" s="10">
        <v>3394273.24</v>
      </c>
      <c r="G26" s="10">
        <v>3006166.35</v>
      </c>
      <c r="H26" s="10">
        <v>7477195.3599999994</v>
      </c>
      <c r="I26" s="10"/>
      <c r="J26" s="10"/>
      <c r="K26" s="10"/>
      <c r="L26" s="10"/>
      <c r="M26" s="10"/>
      <c r="N26" s="10"/>
      <c r="O26" s="10"/>
      <c r="P26" s="10"/>
      <c r="Q26" s="10"/>
      <c r="R26" s="10">
        <f t="shared" si="5"/>
        <v>13877634.949999999</v>
      </c>
    </row>
    <row r="27" spans="3:18" s="12" customFormat="1" ht="15.75" x14ac:dyDescent="0.25">
      <c r="C27" s="11" t="s">
        <v>37</v>
      </c>
      <c r="D27" s="14">
        <f>SUM(D28:D36)</f>
        <v>37865280</v>
      </c>
      <c r="E27" s="14">
        <f>SUM(E28:E36)</f>
        <v>0</v>
      </c>
      <c r="F27" s="14">
        <f t="shared" ref="F27:Q27" si="6">SUM(F28:F36)</f>
        <v>2594168.1800000002</v>
      </c>
      <c r="G27" s="14">
        <f t="shared" si="6"/>
        <v>2495583.87</v>
      </c>
      <c r="H27" s="14">
        <f t="shared" si="6"/>
        <v>1913945.0699999998</v>
      </c>
      <c r="I27" s="14">
        <f t="shared" si="6"/>
        <v>0</v>
      </c>
      <c r="J27" s="14">
        <f t="shared" si="6"/>
        <v>0</v>
      </c>
      <c r="K27" s="14">
        <f t="shared" si="6"/>
        <v>0</v>
      </c>
      <c r="L27" s="14">
        <f t="shared" si="6"/>
        <v>0</v>
      </c>
      <c r="M27" s="14">
        <f t="shared" si="6"/>
        <v>0</v>
      </c>
      <c r="N27" s="14">
        <f t="shared" si="6"/>
        <v>0</v>
      </c>
      <c r="O27" s="14">
        <f t="shared" si="6"/>
        <v>0</v>
      </c>
      <c r="P27" s="14">
        <f t="shared" si="6"/>
        <v>0</v>
      </c>
      <c r="Q27" s="14">
        <f t="shared" si="6"/>
        <v>0</v>
      </c>
      <c r="R27" s="14">
        <f>SUM(R28:R36)</f>
        <v>7003697.1199999992</v>
      </c>
    </row>
    <row r="28" spans="3:18" ht="15.75" x14ac:dyDescent="0.25">
      <c r="C28" s="13" t="s">
        <v>38</v>
      </c>
      <c r="D28" s="10">
        <v>14645580</v>
      </c>
      <c r="E28" s="10">
        <v>0</v>
      </c>
      <c r="F28" s="10">
        <v>269404.82999999996</v>
      </c>
      <c r="G28" s="10">
        <v>672230.79</v>
      </c>
      <c r="H28" s="10">
        <v>42186.74</v>
      </c>
      <c r="I28" s="10"/>
      <c r="J28" s="10"/>
      <c r="K28" s="10"/>
      <c r="L28" s="10"/>
      <c r="M28" s="10"/>
      <c r="N28" s="10"/>
      <c r="O28" s="10"/>
      <c r="P28" s="10"/>
      <c r="Q28" s="10"/>
      <c r="R28" s="10">
        <f t="shared" si="5"/>
        <v>983822.36</v>
      </c>
    </row>
    <row r="29" spans="3:18" ht="15.75" x14ac:dyDescent="0.25">
      <c r="C29" s="13" t="s">
        <v>39</v>
      </c>
      <c r="D29" s="10">
        <v>2430000</v>
      </c>
      <c r="E29" s="10">
        <v>0</v>
      </c>
      <c r="F29" s="10">
        <v>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>
        <f t="shared" si="5"/>
        <v>0</v>
      </c>
    </row>
    <row r="30" spans="3:18" ht="15.75" x14ac:dyDescent="0.25">
      <c r="C30" s="13" t="s">
        <v>40</v>
      </c>
      <c r="D30" s="10">
        <v>3360000</v>
      </c>
      <c r="E30" s="10">
        <v>0</v>
      </c>
      <c r="F30" s="10">
        <v>217850</v>
      </c>
      <c r="G30" s="10">
        <v>24715.4</v>
      </c>
      <c r="H30" s="10">
        <v>0</v>
      </c>
      <c r="I30" s="10"/>
      <c r="J30" s="10"/>
      <c r="K30" s="10"/>
      <c r="L30" s="10"/>
      <c r="M30" s="10"/>
      <c r="N30" s="10"/>
      <c r="O30" s="10"/>
      <c r="P30" s="10"/>
      <c r="Q30" s="10"/>
      <c r="R30" s="10">
        <f t="shared" si="5"/>
        <v>242565.4</v>
      </c>
    </row>
    <row r="31" spans="3:18" ht="15.75" x14ac:dyDescent="0.25">
      <c r="C31" s="13" t="s">
        <v>41</v>
      </c>
      <c r="D31" s="10">
        <v>418000</v>
      </c>
      <c r="E31" s="10">
        <v>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>
        <f t="shared" si="5"/>
        <v>0</v>
      </c>
    </row>
    <row r="32" spans="3:18" ht="15.75" x14ac:dyDescent="0.25">
      <c r="C32" s="13" t="s">
        <v>42</v>
      </c>
      <c r="D32" s="10">
        <v>50000</v>
      </c>
      <c r="E32" s="10">
        <v>0</v>
      </c>
      <c r="F32" s="10">
        <v>0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>
        <f t="shared" si="5"/>
        <v>0</v>
      </c>
    </row>
    <row r="33" spans="3:18" ht="15.75" x14ac:dyDescent="0.25">
      <c r="C33" s="13" t="s">
        <v>43</v>
      </c>
      <c r="D33" s="10">
        <v>24000</v>
      </c>
      <c r="E33" s="10">
        <v>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>
        <f t="shared" si="5"/>
        <v>0</v>
      </c>
    </row>
    <row r="34" spans="3:18" ht="15.75" x14ac:dyDescent="0.25">
      <c r="C34" s="13" t="s">
        <v>44</v>
      </c>
      <c r="D34" s="10">
        <v>4124000</v>
      </c>
      <c r="E34" s="10">
        <v>0</v>
      </c>
      <c r="F34" s="10">
        <v>1343700</v>
      </c>
      <c r="G34" s="10">
        <v>548400</v>
      </c>
      <c r="H34" s="10">
        <v>1496779.2</v>
      </c>
      <c r="I34" s="10"/>
      <c r="J34" s="10"/>
      <c r="K34" s="10"/>
      <c r="L34" s="10"/>
      <c r="M34" s="10"/>
      <c r="N34" s="10"/>
      <c r="O34" s="10"/>
      <c r="P34" s="10"/>
      <c r="Q34" s="10"/>
      <c r="R34" s="10">
        <f t="shared" si="5"/>
        <v>3388879.2</v>
      </c>
    </row>
    <row r="35" spans="3:18" ht="15.75" x14ac:dyDescent="0.25">
      <c r="C35" s="13" t="s">
        <v>45</v>
      </c>
      <c r="D35" s="10">
        <v>0</v>
      </c>
      <c r="E35" s="10">
        <v>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>
        <f t="shared" si="5"/>
        <v>0</v>
      </c>
    </row>
    <row r="36" spans="3:18" ht="15.75" x14ac:dyDescent="0.25">
      <c r="C36" s="13" t="s">
        <v>46</v>
      </c>
      <c r="D36" s="10">
        <v>12813700</v>
      </c>
      <c r="E36" s="10">
        <v>0</v>
      </c>
      <c r="F36" s="10">
        <v>763213.35</v>
      </c>
      <c r="G36" s="10">
        <v>1250237.68</v>
      </c>
      <c r="H36" s="10">
        <v>374979.13</v>
      </c>
      <c r="I36" s="10"/>
      <c r="J36" s="10"/>
      <c r="K36" s="10"/>
      <c r="L36" s="10"/>
      <c r="M36" s="10"/>
      <c r="N36" s="10"/>
      <c r="O36" s="10"/>
      <c r="P36" s="10"/>
      <c r="Q36" s="10"/>
      <c r="R36" s="10">
        <f t="shared" si="5"/>
        <v>2388430.1599999997</v>
      </c>
    </row>
    <row r="37" spans="3:18" s="12" customFormat="1" ht="15.75" x14ac:dyDescent="0.25">
      <c r="C37" s="11" t="s">
        <v>47</v>
      </c>
      <c r="D37" s="14">
        <f>SUM(D38:D45)</f>
        <v>7280000</v>
      </c>
      <c r="E37" s="14">
        <f>SUM(E38:E45)</f>
        <v>0</v>
      </c>
      <c r="F37" s="14">
        <f t="shared" ref="F37:Q37" si="7">SUM(F38:F45)</f>
        <v>118932.25</v>
      </c>
      <c r="G37" s="14">
        <f t="shared" si="7"/>
        <v>1140917.5</v>
      </c>
      <c r="H37" s="14">
        <f t="shared" si="7"/>
        <v>0</v>
      </c>
      <c r="I37" s="14">
        <f t="shared" si="7"/>
        <v>0</v>
      </c>
      <c r="J37" s="14">
        <f t="shared" si="7"/>
        <v>0</v>
      </c>
      <c r="K37" s="14">
        <f t="shared" si="7"/>
        <v>0</v>
      </c>
      <c r="L37" s="14">
        <f t="shared" si="7"/>
        <v>0</v>
      </c>
      <c r="M37" s="14">
        <f t="shared" si="7"/>
        <v>0</v>
      </c>
      <c r="N37" s="14">
        <f t="shared" si="7"/>
        <v>0</v>
      </c>
      <c r="O37" s="14">
        <f t="shared" si="7"/>
        <v>0</v>
      </c>
      <c r="P37" s="14">
        <f t="shared" si="7"/>
        <v>0</v>
      </c>
      <c r="Q37" s="14">
        <f t="shared" si="7"/>
        <v>0</v>
      </c>
      <c r="R37" s="14">
        <f>SUM(R38:R45)</f>
        <v>1259849.75</v>
      </c>
    </row>
    <row r="38" spans="3:18" ht="15.75" x14ac:dyDescent="0.25">
      <c r="C38" s="13" t="s">
        <v>48</v>
      </c>
      <c r="D38" s="10">
        <v>6580000</v>
      </c>
      <c r="E38" s="10">
        <v>0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>
        <f>SUM(F38:Q38)</f>
        <v>0</v>
      </c>
    </row>
    <row r="39" spans="3:18" ht="15.75" x14ac:dyDescent="0.25">
      <c r="C39" s="13" t="s">
        <v>49</v>
      </c>
      <c r="D39" s="10">
        <v>0</v>
      </c>
      <c r="E39" s="10">
        <v>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>
        <f t="shared" ref="R39:R52" si="8">SUM(F39:Q39)</f>
        <v>0</v>
      </c>
    </row>
    <row r="40" spans="3:18" ht="15.75" x14ac:dyDescent="0.25">
      <c r="C40" s="13" t="s">
        <v>50</v>
      </c>
      <c r="D40" s="10">
        <v>0</v>
      </c>
      <c r="E40" s="10">
        <v>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>
        <f t="shared" si="8"/>
        <v>0</v>
      </c>
    </row>
    <row r="41" spans="3:18" ht="15.75" x14ac:dyDescent="0.25">
      <c r="C41" s="13" t="s">
        <v>51</v>
      </c>
      <c r="D41" s="10">
        <v>0</v>
      </c>
      <c r="E41" s="10">
        <v>0</v>
      </c>
      <c r="F41" s="10">
        <v>118932.25</v>
      </c>
      <c r="G41" s="10">
        <v>1140917.5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>
        <f t="shared" si="8"/>
        <v>1259849.75</v>
      </c>
    </row>
    <row r="42" spans="3:18" ht="15.75" x14ac:dyDescent="0.25">
      <c r="C42" s="13" t="s">
        <v>52</v>
      </c>
      <c r="D42" s="10">
        <v>0</v>
      </c>
      <c r="E42" s="10">
        <v>0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>
        <f t="shared" si="8"/>
        <v>0</v>
      </c>
    </row>
    <row r="43" spans="3:18" ht="15.75" x14ac:dyDescent="0.25">
      <c r="C43" s="13" t="s">
        <v>53</v>
      </c>
      <c r="D43" s="10">
        <v>0</v>
      </c>
      <c r="E43" s="10">
        <v>0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>
        <f t="shared" si="8"/>
        <v>0</v>
      </c>
    </row>
    <row r="44" spans="3:18" ht="15.75" x14ac:dyDescent="0.25">
      <c r="C44" s="13" t="s">
        <v>54</v>
      </c>
      <c r="D44" s="10">
        <v>700000.00000000012</v>
      </c>
      <c r="E44" s="10">
        <v>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>
        <f t="shared" si="8"/>
        <v>0</v>
      </c>
    </row>
    <row r="45" spans="3:18" ht="15.75" x14ac:dyDescent="0.25">
      <c r="C45" s="13" t="s">
        <v>55</v>
      </c>
      <c r="D45" s="10">
        <v>0</v>
      </c>
      <c r="E45" s="10">
        <v>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f t="shared" si="8"/>
        <v>0</v>
      </c>
    </row>
    <row r="46" spans="3:18" s="12" customFormat="1" ht="15.75" x14ac:dyDescent="0.25">
      <c r="C46" s="11" t="s">
        <v>56</v>
      </c>
      <c r="D46" s="9"/>
      <c r="E46" s="9"/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f t="shared" si="8"/>
        <v>0</v>
      </c>
    </row>
    <row r="47" spans="3:18" ht="15.75" x14ac:dyDescent="0.25">
      <c r="C47" s="13" t="s">
        <v>57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f t="shared" si="8"/>
        <v>0</v>
      </c>
    </row>
    <row r="48" spans="3:18" ht="15.75" x14ac:dyDescent="0.25">
      <c r="C48" s="13" t="s">
        <v>58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f t="shared" si="8"/>
        <v>0</v>
      </c>
    </row>
    <row r="49" spans="3:18" ht="15.75" x14ac:dyDescent="0.25">
      <c r="C49" s="13" t="s">
        <v>59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f t="shared" si="8"/>
        <v>0</v>
      </c>
    </row>
    <row r="50" spans="3:18" ht="15.75" x14ac:dyDescent="0.25">
      <c r="C50" s="13" t="s">
        <v>60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f t="shared" si="8"/>
        <v>0</v>
      </c>
    </row>
    <row r="51" spans="3:18" ht="15.75" x14ac:dyDescent="0.25">
      <c r="C51" s="13" t="s">
        <v>61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f t="shared" si="8"/>
        <v>0</v>
      </c>
    </row>
    <row r="52" spans="3:18" ht="15.75" x14ac:dyDescent="0.25">
      <c r="C52" s="13" t="s">
        <v>62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f t="shared" si="8"/>
        <v>0</v>
      </c>
    </row>
    <row r="53" spans="3:18" s="19" customFormat="1" ht="15.75" x14ac:dyDescent="0.25">
      <c r="C53" s="16" t="s">
        <v>63</v>
      </c>
      <c r="D53" s="17">
        <f>SUM(D54:D62)</f>
        <v>94364000</v>
      </c>
      <c r="E53" s="17">
        <f>SUM(E54:E62)</f>
        <v>0</v>
      </c>
      <c r="F53" s="17">
        <f>SUM(F54:F62)</f>
        <v>0</v>
      </c>
      <c r="G53" s="17">
        <f t="shared" ref="G53:Q53" si="9">SUM(G54:G62)</f>
        <v>983107.5</v>
      </c>
      <c r="H53" s="17">
        <f t="shared" si="9"/>
        <v>1528167.44</v>
      </c>
      <c r="I53" s="17">
        <f t="shared" si="9"/>
        <v>0</v>
      </c>
      <c r="J53" s="17">
        <f t="shared" si="9"/>
        <v>0</v>
      </c>
      <c r="K53" s="17">
        <f t="shared" si="9"/>
        <v>0</v>
      </c>
      <c r="L53" s="17">
        <f t="shared" si="9"/>
        <v>0</v>
      </c>
      <c r="M53" s="17">
        <f t="shared" si="9"/>
        <v>0</v>
      </c>
      <c r="N53" s="17">
        <f t="shared" si="9"/>
        <v>0</v>
      </c>
      <c r="O53" s="17">
        <f t="shared" si="9"/>
        <v>0</v>
      </c>
      <c r="P53" s="17">
        <f t="shared" si="9"/>
        <v>0</v>
      </c>
      <c r="Q53" s="17">
        <f t="shared" si="9"/>
        <v>0</v>
      </c>
      <c r="R53" s="18">
        <f>SUM(R54:R62)</f>
        <v>2511274.9399999995</v>
      </c>
    </row>
    <row r="54" spans="3:18" s="22" customFormat="1" ht="15.75" x14ac:dyDescent="0.25">
      <c r="C54" s="20" t="s">
        <v>64</v>
      </c>
      <c r="D54" s="21">
        <v>29864000</v>
      </c>
      <c r="E54" s="21">
        <v>0</v>
      </c>
      <c r="F54" s="21"/>
      <c r="G54" s="21"/>
      <c r="H54" s="21">
        <v>412217.51</v>
      </c>
      <c r="I54" s="21"/>
      <c r="J54" s="21"/>
      <c r="K54" s="21"/>
      <c r="L54" s="21"/>
      <c r="M54" s="21"/>
      <c r="N54" s="21"/>
      <c r="O54" s="21"/>
      <c r="P54" s="21"/>
      <c r="Q54" s="21"/>
      <c r="R54" s="21">
        <f>SUM(F54:Q54)</f>
        <v>412217.51</v>
      </c>
    </row>
    <row r="55" spans="3:18" s="22" customFormat="1" ht="15.75" x14ac:dyDescent="0.25">
      <c r="C55" s="20" t="s">
        <v>65</v>
      </c>
      <c r="D55" s="21">
        <v>0</v>
      </c>
      <c r="E55" s="21">
        <v>0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>
        <f t="shared" ref="R55:R61" si="10">SUM(F55:Q55)</f>
        <v>0</v>
      </c>
    </row>
    <row r="56" spans="3:18" s="22" customFormat="1" ht="15.75" x14ac:dyDescent="0.25">
      <c r="C56" s="20" t="s">
        <v>66</v>
      </c>
      <c r="D56" s="21">
        <v>0</v>
      </c>
      <c r="E56" s="21">
        <v>0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>
        <f t="shared" si="10"/>
        <v>0</v>
      </c>
    </row>
    <row r="57" spans="3:18" s="22" customFormat="1" ht="15.75" x14ac:dyDescent="0.25">
      <c r="C57" s="20" t="s">
        <v>67</v>
      </c>
      <c r="D57" s="21">
        <v>11200000</v>
      </c>
      <c r="E57" s="21">
        <v>0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>
        <f t="shared" si="10"/>
        <v>0</v>
      </c>
    </row>
    <row r="58" spans="3:18" s="22" customFormat="1" ht="15.75" x14ac:dyDescent="0.25">
      <c r="C58" s="20" t="s">
        <v>68</v>
      </c>
      <c r="D58" s="21">
        <v>5800000</v>
      </c>
      <c r="E58" s="21">
        <v>0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>
        <f t="shared" si="10"/>
        <v>0</v>
      </c>
    </row>
    <row r="59" spans="3:18" s="22" customFormat="1" ht="15.75" x14ac:dyDescent="0.25">
      <c r="C59" s="20" t="s">
        <v>69</v>
      </c>
      <c r="D59" s="21">
        <v>0</v>
      </c>
      <c r="E59" s="21">
        <v>0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>
        <f t="shared" si="10"/>
        <v>0</v>
      </c>
    </row>
    <row r="60" spans="3:18" s="22" customFormat="1" ht="15.75" x14ac:dyDescent="0.25">
      <c r="C60" s="20" t="s">
        <v>70</v>
      </c>
      <c r="D60" s="21">
        <v>0</v>
      </c>
      <c r="E60" s="21">
        <v>0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>
        <f t="shared" si="10"/>
        <v>0</v>
      </c>
    </row>
    <row r="61" spans="3:18" s="22" customFormat="1" ht="15.75" x14ac:dyDescent="0.25">
      <c r="C61" s="20" t="s">
        <v>71</v>
      </c>
      <c r="D61" s="21">
        <v>12500000</v>
      </c>
      <c r="E61" s="21">
        <v>0</v>
      </c>
      <c r="F61" s="21"/>
      <c r="G61" s="21">
        <v>983107.5</v>
      </c>
      <c r="H61" s="21">
        <v>1115949.93</v>
      </c>
      <c r="I61" s="21"/>
      <c r="J61" s="21"/>
      <c r="K61" s="21"/>
      <c r="L61" s="21"/>
      <c r="M61" s="21"/>
      <c r="N61" s="21"/>
      <c r="O61" s="21"/>
      <c r="P61" s="21"/>
      <c r="Q61" s="21"/>
      <c r="R61" s="21">
        <f t="shared" si="10"/>
        <v>2099057.4299999997</v>
      </c>
    </row>
    <row r="62" spans="3:18" s="22" customFormat="1" ht="15.75" x14ac:dyDescent="0.25">
      <c r="C62" s="20" t="s">
        <v>72</v>
      </c>
      <c r="D62" s="21">
        <v>35000000</v>
      </c>
      <c r="E62" s="21">
        <v>0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>
        <f>SUM(F62:Q62)</f>
        <v>0</v>
      </c>
    </row>
    <row r="63" spans="3:18" s="19" customFormat="1" ht="15.75" x14ac:dyDescent="0.25">
      <c r="C63" s="16" t="s">
        <v>73</v>
      </c>
      <c r="D63" s="23">
        <f>SUM(D64:D67)</f>
        <v>131927674</v>
      </c>
      <c r="E63" s="23">
        <f>SUM(E64:E67)</f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f t="shared" ref="R63:R64" si="11">SUM(F63:Q63)</f>
        <v>0</v>
      </c>
    </row>
    <row r="64" spans="3:18" s="22" customFormat="1" ht="15.75" x14ac:dyDescent="0.25">
      <c r="C64" s="20" t="s">
        <v>74</v>
      </c>
      <c r="D64" s="21">
        <v>131427674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f t="shared" si="11"/>
        <v>0</v>
      </c>
    </row>
    <row r="65" spans="3:18" s="22" customFormat="1" ht="15.75" x14ac:dyDescent="0.25">
      <c r="C65" s="20" t="s">
        <v>75</v>
      </c>
      <c r="D65" s="21">
        <v>500000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</row>
    <row r="66" spans="3:18" s="22" customFormat="1" ht="15.75" x14ac:dyDescent="0.25">
      <c r="C66" s="20" t="s">
        <v>76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3:18" s="22" customFormat="1" ht="15.75" x14ac:dyDescent="0.25">
      <c r="C67" s="20" t="s">
        <v>77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3:18" s="19" customFormat="1" ht="15.75" x14ac:dyDescent="0.25">
      <c r="C68" s="16" t="s">
        <v>78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</row>
    <row r="69" spans="3:18" s="22" customFormat="1" ht="15.75" x14ac:dyDescent="0.25">
      <c r="C69" s="20" t="s">
        <v>79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</row>
    <row r="70" spans="3:18" s="22" customFormat="1" ht="15.75" x14ac:dyDescent="0.25">
      <c r="C70" s="20" t="s">
        <v>80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</row>
    <row r="71" spans="3:18" s="19" customFormat="1" ht="15.75" x14ac:dyDescent="0.25">
      <c r="C71" s="16" t="s">
        <v>81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</row>
    <row r="72" spans="3:18" s="22" customFormat="1" ht="15.75" x14ac:dyDescent="0.25">
      <c r="C72" s="20" t="s">
        <v>82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3:18" s="22" customFormat="1" ht="15.75" x14ac:dyDescent="0.25">
      <c r="C73" s="20" t="s">
        <v>83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3:18" ht="15.75" x14ac:dyDescent="0.25">
      <c r="C74" s="20" t="s">
        <v>84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</row>
    <row r="75" spans="3:18" s="12" customFormat="1" ht="15.75" x14ac:dyDescent="0.25">
      <c r="C75" s="8" t="s">
        <v>85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</row>
    <row r="76" spans="3:18" s="12" customFormat="1" ht="15.75" x14ac:dyDescent="0.25">
      <c r="C76" s="11" t="s">
        <v>86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</row>
    <row r="77" spans="3:18" ht="15.75" x14ac:dyDescent="0.25">
      <c r="C77" s="13" t="s">
        <v>87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</row>
    <row r="78" spans="3:18" ht="15.75" x14ac:dyDescent="0.25">
      <c r="C78" s="13" t="s">
        <v>88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</row>
    <row r="79" spans="3:18" s="12" customFormat="1" ht="15.75" x14ac:dyDescent="0.25">
      <c r="C79" s="11" t="s">
        <v>89</v>
      </c>
      <c r="D79" s="24">
        <f>SUM(D80:D81)</f>
        <v>88920204</v>
      </c>
      <c r="E79" s="24">
        <f t="shared" ref="E79:R79" si="12">SUM(E80:E81)</f>
        <v>0</v>
      </c>
      <c r="F79" s="24">
        <f t="shared" si="12"/>
        <v>36469477.017999999</v>
      </c>
      <c r="G79" s="24">
        <f t="shared" si="12"/>
        <v>31865029.52</v>
      </c>
      <c r="H79" s="24">
        <f t="shared" si="12"/>
        <v>18820411.73</v>
      </c>
      <c r="I79" s="24">
        <f t="shared" si="12"/>
        <v>0</v>
      </c>
      <c r="J79" s="24">
        <f t="shared" si="12"/>
        <v>0</v>
      </c>
      <c r="K79" s="24">
        <f t="shared" si="12"/>
        <v>0</v>
      </c>
      <c r="L79" s="24">
        <f t="shared" si="12"/>
        <v>0</v>
      </c>
      <c r="M79" s="24">
        <f t="shared" si="12"/>
        <v>0</v>
      </c>
      <c r="N79" s="24">
        <f t="shared" si="12"/>
        <v>0</v>
      </c>
      <c r="O79" s="24">
        <f t="shared" si="12"/>
        <v>0</v>
      </c>
      <c r="P79" s="24">
        <f t="shared" si="12"/>
        <v>0</v>
      </c>
      <c r="Q79" s="24">
        <f t="shared" si="12"/>
        <v>0</v>
      </c>
      <c r="R79" s="24">
        <f t="shared" si="12"/>
        <v>87154918.268000007</v>
      </c>
    </row>
    <row r="80" spans="3:18" ht="15.75" x14ac:dyDescent="0.25">
      <c r="C80" s="13" t="s">
        <v>90</v>
      </c>
      <c r="D80" s="25">
        <v>88920204</v>
      </c>
      <c r="E80" s="25">
        <v>0</v>
      </c>
      <c r="F80" s="25">
        <v>36469477.017999999</v>
      </c>
      <c r="G80" s="25">
        <v>31865029.52</v>
      </c>
      <c r="H80" s="25">
        <v>18820411.73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f>SUM(F80:Q80)</f>
        <v>87154918.268000007</v>
      </c>
    </row>
    <row r="81" spans="3:18" ht="15.75" x14ac:dyDescent="0.25">
      <c r="C81" s="13" t="s">
        <v>91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</row>
    <row r="82" spans="3:18" s="12" customFormat="1" ht="15.75" x14ac:dyDescent="0.25">
      <c r="C82" s="11" t="s">
        <v>92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</row>
    <row r="83" spans="3:18" ht="15.75" x14ac:dyDescent="0.25">
      <c r="C83" s="13" t="s">
        <v>93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</row>
    <row r="84" spans="3:18" ht="15.75" x14ac:dyDescent="0.25">
      <c r="C84" s="26" t="s">
        <v>94</v>
      </c>
      <c r="D84" s="27">
        <f>+D53+D46+D37+D27+D17+D11+D63+D68+D71+D75+D79</f>
        <v>1461069058</v>
      </c>
      <c r="E84" s="27">
        <f>+E53+E46+E37+E27+E17+E11+E79+E63</f>
        <v>0</v>
      </c>
      <c r="F84" s="27">
        <f>+F79+F53+F37+F27+F17+F11</f>
        <v>96247865.497999996</v>
      </c>
      <c r="G84" s="27">
        <f>+G79+G53+G37+G27+G17+G11</f>
        <v>90148694.75</v>
      </c>
      <c r="H84" s="27">
        <f>+H79+H53+H37+H27+H17+H11</f>
        <v>77391302.390000001</v>
      </c>
      <c r="I84" s="27">
        <f t="shared" ref="I84:Q84" si="13">+I53+I46+I37+I27+I17+I11</f>
        <v>0</v>
      </c>
      <c r="J84" s="27">
        <f t="shared" si="13"/>
        <v>0</v>
      </c>
      <c r="K84" s="27">
        <f t="shared" si="13"/>
        <v>0</v>
      </c>
      <c r="L84" s="27">
        <f t="shared" si="13"/>
        <v>0</v>
      </c>
      <c r="M84" s="27">
        <f t="shared" si="13"/>
        <v>0</v>
      </c>
      <c r="N84" s="28">
        <f t="shared" si="13"/>
        <v>0</v>
      </c>
      <c r="O84" s="28">
        <f t="shared" si="13"/>
        <v>0</v>
      </c>
      <c r="P84" s="28">
        <f t="shared" si="13"/>
        <v>0</v>
      </c>
      <c r="Q84" s="28">
        <f t="shared" si="13"/>
        <v>0</v>
      </c>
      <c r="R84" s="27">
        <f>+R53+R46+R37+R27+R17+R11+R79</f>
        <v>263787862.63800001</v>
      </c>
    </row>
    <row r="86" spans="3:18" x14ac:dyDescent="0.25">
      <c r="N86" s="1"/>
      <c r="O86" s="1"/>
      <c r="P86" s="1"/>
      <c r="Q86" s="1"/>
      <c r="R86" s="1"/>
    </row>
    <row r="87" spans="3:18" x14ac:dyDescent="0.25">
      <c r="I87" s="1"/>
      <c r="R87" s="2"/>
    </row>
    <row r="88" spans="3:18" ht="18.75" x14ac:dyDescent="0.3">
      <c r="C88" s="29"/>
      <c r="D88" s="30"/>
      <c r="E88" s="30"/>
      <c r="F88" s="30"/>
      <c r="I88" s="1"/>
      <c r="N88" s="3"/>
    </row>
    <row r="89" spans="3:18" ht="18.75" x14ac:dyDescent="0.3">
      <c r="C89" s="29"/>
      <c r="D89" s="30"/>
      <c r="E89" s="29"/>
      <c r="F89" s="30"/>
      <c r="I89" s="1"/>
    </row>
    <row r="90" spans="3:18" ht="18.75" x14ac:dyDescent="0.3">
      <c r="C90" s="29"/>
      <c r="E90" s="29"/>
      <c r="F90" s="30"/>
      <c r="I90" s="1"/>
    </row>
    <row r="91" spans="3:18" ht="18.75" x14ac:dyDescent="0.3">
      <c r="C91" s="29" t="s">
        <v>95</v>
      </c>
      <c r="E91" s="29"/>
      <c r="F91" s="30" t="s">
        <v>96</v>
      </c>
      <c r="I91" s="1"/>
    </row>
    <row r="92" spans="3:18" ht="18.75" x14ac:dyDescent="0.3">
      <c r="C92" s="29" t="s">
        <v>97</v>
      </c>
      <c r="E92" s="29"/>
      <c r="F92" s="30" t="s">
        <v>98</v>
      </c>
    </row>
    <row r="93" spans="3:18" ht="18.75" x14ac:dyDescent="0.3">
      <c r="C93" s="29"/>
      <c r="D93" s="30"/>
      <c r="E93" s="29"/>
      <c r="F93" s="30"/>
    </row>
    <row r="94" spans="3:18" s="2" customFormat="1" ht="18.75" x14ac:dyDescent="0.3">
      <c r="C94" s="31" t="s">
        <v>99</v>
      </c>
      <c r="D94" s="30"/>
      <c r="E94" s="29"/>
      <c r="F94" s="30"/>
      <c r="I94" s="1"/>
    </row>
    <row r="95" spans="3:18" s="2" customFormat="1" ht="18.75" x14ac:dyDescent="0.3">
      <c r="C95" s="31" t="s">
        <v>100</v>
      </c>
      <c r="D95" s="30"/>
      <c r="E95" s="29"/>
      <c r="F95" s="30"/>
    </row>
    <row r="96" spans="3:18" s="2" customFormat="1" x14ac:dyDescent="0.25">
      <c r="C96" s="32"/>
      <c r="E96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70866141732283472" right="0.70866141732283472" top="0.74803149606299213" bottom="0.74803149606299213" header="0.31496062992125984" footer="0.31496062992125984"/>
  <pageSetup scale="51" orientation="portrait" r:id="rId1"/>
  <rowBreaks count="1" manualBreakCount="1">
    <brk id="74" min="2" max="17" man="1"/>
  </rowBreaks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</vt:lpstr>
      <vt:lpstr>'P2 Presupuesto Aprobado-Eje (2'!Área_de_impresión</vt:lpstr>
      <vt:lpstr>'P2 Presupuesto Aprobado-Eje (2'!Títulos_a_imprimir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2024-04-15T20:51:06Z</dcterms:created>
  <dcterms:modified xsi:type="dcterms:W3CDTF">2024-04-15T21:02:44Z</dcterms:modified>
</cp:coreProperties>
</file>